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93F17E0-3BA7-4978-B055-910DECE44A3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17" l="1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 s="1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N43" i="16" s="1"/>
  <c r="M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C19" i="15" s="1"/>
  <c r="AB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Q30" i="11"/>
  <c r="AF44" i="9"/>
  <c r="AC15" i="7"/>
  <c r="AR15" i="7" s="1"/>
  <c r="AR15" i="16"/>
  <c r="AH20" i="7"/>
  <c r="AR42" i="17"/>
  <c r="AR17" i="17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16" i="12"/>
  <c r="AR40" i="8"/>
  <c r="AR40" i="6"/>
  <c r="AR40" i="11"/>
  <c r="AR39" i="6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<sst xmlns="http://schemas.openxmlformats.org/spreadsheetml/2006/main" count="3025" uniqueCount="40">
  <si>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</si>
  <si>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</si>
  <si>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</si>
  <si>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</si>
  <si>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</si>
  <si>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</si>
  <si>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</si>
  <si>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</si>
  <si>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</si>
  <si>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</si>
  <si>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</si>
  <si>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</si>
  <si>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</si>
  <si>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</si>
  <si>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</si>
  <si>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</si>
  <si>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</si>
  <si>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</si>
  <si>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</si>
  <si>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</si>
  <si>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</si>
  <si>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</si>
  <si>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</si>
  <si>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</si>
  <si>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</si>
  <si>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</si>
  <si>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</si>
  <si>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</si>
  <si>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</si>
  <si>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</si>
  <si>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</si>
  <si>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</si>
  <si>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</si>
  <si>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</si>
  <si>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</si>
  <si>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</si>
  <si>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</si>
  <si>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</si>
  <si>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</si>
  <si>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2021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</si>
</sst>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90992356071" xfId="29" xr:uid="{00000000-0005-0000-0000-00001D000000}"/>
    <cellStyle name="style1690992356180" xfId="31" xr:uid="{00000000-0005-0000-0000-00001E000000}"/>
    <cellStyle name="style1690992356291" xfId="32" xr:uid="{00000000-0005-0000-0000-00001F000000}"/>
    <cellStyle name="style1690992356369" xfId="34" xr:uid="{00000000-0005-0000-0000-000020000000}"/>
    <cellStyle name="style1690992356512" xfId="35" xr:uid="{00000000-0005-0000-0000-000021000000}"/>
    <cellStyle name="style1690992356575" xfId="36" xr:uid="{00000000-0005-0000-0000-000022000000}"/>
    <cellStyle name="style1690992359089" xfId="30" xr:uid="{00000000-0005-0000-0000-000023000000}"/>
    <cellStyle name="style1690992359168" xfId="37" xr:uid="{00000000-0005-0000-0000-000024000000}"/>
    <cellStyle name="style1690992360478" xfId="33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9867381.9999999981</v>
      </c>
      <c r="C15" s="2"/>
      <c r="D15" s="2">
        <v>1952200</v>
      </c>
      <c r="E15" s="2"/>
      <c r="F15" s="2">
        <v>5008500</v>
      </c>
      <c r="G15" s="2"/>
      <c r="H15" s="2">
        <v>22191698.999999996</v>
      </c>
      <c r="I15" s="2"/>
      <c r="J15" s="2">
        <v>0</v>
      </c>
      <c r="K15" s="2"/>
      <c r="L15" s="1">
        <f>B15+D15+F15+H15+J15</f>
        <v>39019781</v>
      </c>
      <c r="M15" s="13">
        <f>C15+E15+G15+I15+K15</f>
        <v>0</v>
      </c>
      <c r="N15" s="14">
        <f>L15+M15</f>
        <v>39019781</v>
      </c>
      <c r="P15" s="3" t="s">
        <v>12</v>
      </c>
      <c r="Q15" s="2">
        <v>2232</v>
      </c>
      <c r="R15" s="2">
        <v>0</v>
      </c>
      <c r="S15" s="2">
        <v>227</v>
      </c>
      <c r="T15" s="2">
        <v>0</v>
      </c>
      <c r="U15" s="2">
        <v>1449</v>
      </c>
      <c r="V15" s="2">
        <v>0</v>
      </c>
      <c r="W15" s="2">
        <v>6841</v>
      </c>
      <c r="X15" s="2">
        <v>0</v>
      </c>
      <c r="Y15" s="2">
        <v>765</v>
      </c>
      <c r="Z15" s="2">
        <v>0</v>
      </c>
      <c r="AA15" s="1">
        <f>Q15+S15+U15+W15+Y15</f>
        <v>11514</v>
      </c>
      <c r="AB15" s="13">
        <f>R15+T15+V15+X15+Z15</f>
        <v>0</v>
      </c>
      <c r="AC15" s="14">
        <f>AA15+AB15</f>
        <v>11514</v>
      </c>
      <c r="AE15" s="3" t="s">
        <v>12</v>
      </c>
      <c r="AF15" s="2">
        <f>IFERROR(B15/Q15, "N.A.")</f>
        <v>4420.8700716845869</v>
      </c>
      <c r="AG15" s="2" t="str">
        <f t="shared" ref="AG15:AP19" si="0">IFERROR(C15/R15, "N.A.")</f>
        <v>N.A.</v>
      </c>
      <c r="AH15" s="2">
        <f t="shared" si="0"/>
        <v>8600</v>
      </c>
      <c r="AI15" s="2" t="str">
        <f t="shared" si="0"/>
        <v>N.A.</v>
      </c>
      <c r="AJ15" s="2">
        <f t="shared" si="0"/>
        <v>3456.521739130435</v>
      </c>
      <c r="AK15" s="2" t="str">
        <f t="shared" si="0"/>
        <v>N.A.</v>
      </c>
      <c r="AL15" s="2">
        <f t="shared" si="0"/>
        <v>3243.9261803829845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3388.8988188292515</v>
      </c>
      <c r="AQ15" s="13" t="str">
        <f t="shared" ref="AQ15" si="1">IFERROR(M15/AB15, "N.A.")</f>
        <v>N.A.</v>
      </c>
      <c r="AR15" s="14">
        <f t="shared" ref="AR15" si="2">IFERROR(N15/AC15, "N.A.")</f>
        <v>3388.8988188292515</v>
      </c>
    </row>
    <row r="16" spans="1:44" ht="15" customHeight="1" thickBot="1" x14ac:dyDescent="0.3">
      <c r="A16" s="3" t="s">
        <v>13</v>
      </c>
      <c r="B16" s="2">
        <v>8279350.0000000009</v>
      </c>
      <c r="C16" s="2">
        <v>457950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8279350.0000000009</v>
      </c>
      <c r="M16" s="13">
        <f t="shared" ref="M16:M18" si="4">C16+E16+G16+I16+K16</f>
        <v>457950</v>
      </c>
      <c r="N16" s="14">
        <f t="shared" ref="N16:N18" si="5">L16+M16</f>
        <v>8737300</v>
      </c>
      <c r="P16" s="3" t="s">
        <v>13</v>
      </c>
      <c r="Q16" s="2">
        <v>1967</v>
      </c>
      <c r="R16" s="2">
        <v>71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1967</v>
      </c>
      <c r="AB16" s="13">
        <f t="shared" ref="AB16:AB18" si="7">R16+T16+V16+X16+Z16</f>
        <v>71</v>
      </c>
      <c r="AC16" s="14">
        <f t="shared" ref="AC16:AC18" si="8">AA16+AB16</f>
        <v>2038</v>
      </c>
      <c r="AE16" s="3" t="s">
        <v>13</v>
      </c>
      <c r="AF16" s="2">
        <f t="shared" ref="AF16:AF19" si="9">IFERROR(B16/Q16, "N.A.")</f>
        <v>4209.1255719369601</v>
      </c>
      <c r="AG16" s="2">
        <f t="shared" si="0"/>
        <v>6450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4209.1255719369601</v>
      </c>
      <c r="AQ16" s="13">
        <f t="shared" ref="AQ16:AQ18" si="11">IFERROR(M16/AB16, "N.A.")</f>
        <v>6450</v>
      </c>
      <c r="AR16" s="14">
        <f t="shared" ref="AR16:AR18" si="12">IFERROR(N16/AC16, "N.A.")</f>
        <v>4287.1933267909717</v>
      </c>
    </row>
    <row r="17" spans="1:44" ht="15" customHeight="1" thickBot="1" x14ac:dyDescent="0.3">
      <c r="A17" s="3" t="s">
        <v>14</v>
      </c>
      <c r="B17" s="2">
        <v>30576789.999999996</v>
      </c>
      <c r="C17" s="2">
        <v>98379533.000000015</v>
      </c>
      <c r="D17" s="2">
        <v>10427435</v>
      </c>
      <c r="E17" s="2"/>
      <c r="F17" s="2"/>
      <c r="G17" s="2">
        <v>10742200</v>
      </c>
      <c r="H17" s="2"/>
      <c r="I17" s="2">
        <v>10514699.999999998</v>
      </c>
      <c r="J17" s="2">
        <v>0</v>
      </c>
      <c r="K17" s="2"/>
      <c r="L17" s="1">
        <f t="shared" si="3"/>
        <v>41004225</v>
      </c>
      <c r="M17" s="13">
        <f t="shared" si="4"/>
        <v>119636433.00000001</v>
      </c>
      <c r="N17" s="14">
        <f t="shared" si="5"/>
        <v>160640658</v>
      </c>
      <c r="P17" s="3" t="s">
        <v>14</v>
      </c>
      <c r="Q17" s="2">
        <v>7481</v>
      </c>
      <c r="R17" s="2">
        <v>21420</v>
      </c>
      <c r="S17" s="2">
        <v>2289</v>
      </c>
      <c r="T17" s="2">
        <v>0</v>
      </c>
      <c r="U17" s="2">
        <v>0</v>
      </c>
      <c r="V17" s="2">
        <v>1166</v>
      </c>
      <c r="W17" s="2">
        <v>0</v>
      </c>
      <c r="X17" s="2">
        <v>2083</v>
      </c>
      <c r="Y17" s="2">
        <v>929</v>
      </c>
      <c r="Z17" s="2">
        <v>0</v>
      </c>
      <c r="AA17" s="1">
        <f t="shared" si="6"/>
        <v>10699</v>
      </c>
      <c r="AB17" s="13">
        <f t="shared" si="7"/>
        <v>24669</v>
      </c>
      <c r="AC17" s="14">
        <f t="shared" si="8"/>
        <v>35368</v>
      </c>
      <c r="AE17" s="3" t="s">
        <v>14</v>
      </c>
      <c r="AF17" s="2">
        <f t="shared" si="9"/>
        <v>4087.2597246357432</v>
      </c>
      <c r="AG17" s="2">
        <f t="shared" si="0"/>
        <v>4592.8820261437913</v>
      </c>
      <c r="AH17" s="2">
        <f t="shared" si="0"/>
        <v>4555.454346876365</v>
      </c>
      <c r="AI17" s="2" t="str">
        <f t="shared" si="0"/>
        <v>N.A.</v>
      </c>
      <c r="AJ17" s="2" t="str">
        <f t="shared" si="0"/>
        <v>N.A.</v>
      </c>
      <c r="AK17" s="2">
        <f t="shared" si="0"/>
        <v>9212.8644939965689</v>
      </c>
      <c r="AL17" s="2" t="str">
        <f t="shared" si="0"/>
        <v>N.A.</v>
      </c>
      <c r="AM17" s="2">
        <f t="shared" si="0"/>
        <v>5047.8636581853089</v>
      </c>
      <c r="AN17" s="2">
        <f t="shared" si="0"/>
        <v>0</v>
      </c>
      <c r="AO17" s="2" t="str">
        <f t="shared" si="0"/>
        <v>N.A.</v>
      </c>
      <c r="AP17" s="15">
        <f t="shared" si="10"/>
        <v>3832.5287410038322</v>
      </c>
      <c r="AQ17" s="13">
        <f t="shared" si="11"/>
        <v>4849.6669098869033</v>
      </c>
      <c r="AR17" s="14">
        <f t="shared" si="12"/>
        <v>4541.9774372313959</v>
      </c>
    </row>
    <row r="18" spans="1:44" ht="15" customHeight="1" thickBot="1" x14ac:dyDescent="0.3">
      <c r="A18" s="3" t="s">
        <v>15</v>
      </c>
      <c r="B18" s="2">
        <v>2512490</v>
      </c>
      <c r="C18" s="2"/>
      <c r="D18" s="2"/>
      <c r="E18" s="2"/>
      <c r="F18" s="2"/>
      <c r="G18" s="2">
        <v>1204000</v>
      </c>
      <c r="H18" s="2">
        <v>305300</v>
      </c>
      <c r="I18" s="2"/>
      <c r="J18" s="2"/>
      <c r="K18" s="2"/>
      <c r="L18" s="1">
        <f t="shared" si="3"/>
        <v>2817790</v>
      </c>
      <c r="M18" s="13">
        <f t="shared" si="4"/>
        <v>1204000</v>
      </c>
      <c r="N18" s="14">
        <f t="shared" si="5"/>
        <v>4021790</v>
      </c>
      <c r="P18" s="3" t="s">
        <v>15</v>
      </c>
      <c r="Q18" s="2">
        <v>439</v>
      </c>
      <c r="R18" s="2">
        <v>0</v>
      </c>
      <c r="S18" s="2">
        <v>0</v>
      </c>
      <c r="T18" s="2">
        <v>0</v>
      </c>
      <c r="U18" s="2">
        <v>0</v>
      </c>
      <c r="V18" s="2">
        <v>70</v>
      </c>
      <c r="W18" s="2">
        <v>71</v>
      </c>
      <c r="X18" s="2">
        <v>0</v>
      </c>
      <c r="Y18" s="2">
        <v>0</v>
      </c>
      <c r="Z18" s="2">
        <v>0</v>
      </c>
      <c r="AA18" s="1">
        <f t="shared" si="6"/>
        <v>510</v>
      </c>
      <c r="AB18" s="13">
        <f t="shared" si="7"/>
        <v>70</v>
      </c>
      <c r="AC18" s="21">
        <f t="shared" si="8"/>
        <v>580</v>
      </c>
      <c r="AE18" s="3" t="s">
        <v>15</v>
      </c>
      <c r="AF18" s="2">
        <f t="shared" si="9"/>
        <v>5723.2118451025053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17200</v>
      </c>
      <c r="AL18" s="2">
        <f t="shared" si="0"/>
        <v>4300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5525.0784313725489</v>
      </c>
      <c r="AQ18" s="13">
        <f t="shared" si="11"/>
        <v>17200</v>
      </c>
      <c r="AR18" s="14">
        <f t="shared" si="12"/>
        <v>6934.1206896551721</v>
      </c>
    </row>
    <row r="19" spans="1:44" ht="15" customHeight="1" thickBot="1" x14ac:dyDescent="0.3">
      <c r="A19" s="4" t="s">
        <v>16</v>
      </c>
      <c r="B19" s="2">
        <v>51236011.999999985</v>
      </c>
      <c r="C19" s="2">
        <v>98837483.00000006</v>
      </c>
      <c r="D19" s="2">
        <v>12379635.000000002</v>
      </c>
      <c r="E19" s="2"/>
      <c r="F19" s="2">
        <v>5008500</v>
      </c>
      <c r="G19" s="2">
        <v>11946200</v>
      </c>
      <c r="H19" s="2">
        <v>22496998.999999996</v>
      </c>
      <c r="I19" s="2">
        <v>10514699.999999998</v>
      </c>
      <c r="J19" s="2">
        <v>0</v>
      </c>
      <c r="K19" s="2"/>
      <c r="L19" s="1">
        <f t="shared" ref="L19" si="13">B19+D19+F19+H19+J19</f>
        <v>91121145.999999985</v>
      </c>
      <c r="M19" s="13">
        <f t="shared" ref="M19" si="14">C19+E19+G19+I19+K19</f>
        <v>121298383.00000006</v>
      </c>
      <c r="N19" s="21">
        <f t="shared" ref="N19" si="15">L19+M19</f>
        <v>212419529.00000006</v>
      </c>
      <c r="P19" s="4" t="s">
        <v>16</v>
      </c>
      <c r="Q19" s="2">
        <v>12119</v>
      </c>
      <c r="R19" s="2">
        <v>21491</v>
      </c>
      <c r="S19" s="2">
        <v>2516</v>
      </c>
      <c r="T19" s="2">
        <v>0</v>
      </c>
      <c r="U19" s="2">
        <v>1449</v>
      </c>
      <c r="V19" s="2">
        <v>1236</v>
      </c>
      <c r="W19" s="2">
        <v>6912</v>
      </c>
      <c r="X19" s="2">
        <v>2083</v>
      </c>
      <c r="Y19" s="2">
        <v>1694</v>
      </c>
      <c r="Z19" s="2">
        <v>0</v>
      </c>
      <c r="AA19" s="1">
        <f t="shared" ref="AA19" si="16">Q19+S19+U19+W19+Y19</f>
        <v>24690</v>
      </c>
      <c r="AB19" s="13">
        <f t="shared" ref="AB19" si="17">R19+T19+V19+X19+Z19</f>
        <v>24810</v>
      </c>
      <c r="AC19" s="14">
        <f t="shared" ref="AC19" si="18">AA19+AB19</f>
        <v>49500</v>
      </c>
      <c r="AE19" s="4" t="s">
        <v>16</v>
      </c>
      <c r="AF19" s="2">
        <f t="shared" si="9"/>
        <v>4227.7425530159244</v>
      </c>
      <c r="AG19" s="2">
        <f t="shared" si="0"/>
        <v>4599.0174026336636</v>
      </c>
      <c r="AH19" s="2">
        <f t="shared" si="0"/>
        <v>4920.3636724960261</v>
      </c>
      <c r="AI19" s="2" t="str">
        <f t="shared" si="0"/>
        <v>N.A.</v>
      </c>
      <c r="AJ19" s="2">
        <f t="shared" si="0"/>
        <v>3456.521739130435</v>
      </c>
      <c r="AK19" s="2">
        <f t="shared" si="0"/>
        <v>9665.2103559870557</v>
      </c>
      <c r="AL19" s="2">
        <f t="shared" si="0"/>
        <v>3254.7741608796291</v>
      </c>
      <c r="AM19" s="2">
        <f t="shared" si="0"/>
        <v>5047.8636581853089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3690.6093965168079</v>
      </c>
      <c r="AQ19" s="13">
        <f t="shared" ref="AQ19" si="20">IFERROR(M19/AB19, "N.A.")</f>
        <v>4889.092422410321</v>
      </c>
      <c r="AR19" s="14">
        <f t="shared" ref="AR19" si="21">IFERROR(N19/AC19, "N.A.")</f>
        <v>4291.3036161616174</v>
      </c>
    </row>
    <row r="20" spans="1:44" ht="15" customHeight="1" thickBot="1" x14ac:dyDescent="0.3">
      <c r="A20" s="5" t="s">
        <v>0</v>
      </c>
      <c r="B20" s="42">
        <f>B19+C19</f>
        <v>150073495.00000006</v>
      </c>
      <c r="C20" s="43"/>
      <c r="D20" s="42">
        <f>D19+E19</f>
        <v>12379635.000000002</v>
      </c>
      <c r="E20" s="43"/>
      <c r="F20" s="42">
        <f>F19+G19</f>
        <v>16954700</v>
      </c>
      <c r="G20" s="43"/>
      <c r="H20" s="42">
        <f>H19+I19</f>
        <v>33011698.999999993</v>
      </c>
      <c r="I20" s="43"/>
      <c r="J20" s="42">
        <f>J19+K19</f>
        <v>0</v>
      </c>
      <c r="K20" s="43"/>
      <c r="L20" s="42">
        <f>L19+M19</f>
        <v>212419529.00000006</v>
      </c>
      <c r="M20" s="46"/>
      <c r="N20" s="22">
        <f>B20+D20+F20+H20+J20</f>
        <v>212419529.00000006</v>
      </c>
      <c r="P20" s="5" t="s">
        <v>0</v>
      </c>
      <c r="Q20" s="42">
        <f>Q19+R19</f>
        <v>33610</v>
      </c>
      <c r="R20" s="43"/>
      <c r="S20" s="42">
        <f>S19+T19</f>
        <v>2516</v>
      </c>
      <c r="T20" s="43"/>
      <c r="U20" s="42">
        <f>U19+V19</f>
        <v>2685</v>
      </c>
      <c r="V20" s="43"/>
      <c r="W20" s="42">
        <f>W19+X19</f>
        <v>8995</v>
      </c>
      <c r="X20" s="43"/>
      <c r="Y20" s="42">
        <f>Y19+Z19</f>
        <v>1694</v>
      </c>
      <c r="Z20" s="43"/>
      <c r="AA20" s="42">
        <f>AA19+AB19</f>
        <v>49500</v>
      </c>
      <c r="AB20" s="43"/>
      <c r="AC20" s="23">
        <f>Q20+S20+U20+W20+Y20</f>
        <v>49500</v>
      </c>
      <c r="AE20" s="5" t="s">
        <v>0</v>
      </c>
      <c r="AF20" s="44">
        <f>IFERROR(B20/Q20,"N.A.")</f>
        <v>4465.1441535257381</v>
      </c>
      <c r="AG20" s="45"/>
      <c r="AH20" s="44">
        <f>IFERROR(D20/S20,"N.A.")</f>
        <v>4920.3636724960261</v>
      </c>
      <c r="AI20" s="45"/>
      <c r="AJ20" s="44">
        <f>IFERROR(F20/U20,"N.A.")</f>
        <v>6314.5996275605212</v>
      </c>
      <c r="AK20" s="45"/>
      <c r="AL20" s="44">
        <f>IFERROR(H20/W20,"N.A.")</f>
        <v>3670.0054474708163</v>
      </c>
      <c r="AM20" s="45"/>
      <c r="AN20" s="44">
        <f>IFERROR(J20/Y20,"N.A.")</f>
        <v>0</v>
      </c>
      <c r="AO20" s="45"/>
      <c r="AP20" s="44">
        <f>IFERROR(L20/AA20,"N.A.")</f>
        <v>4291.3036161616174</v>
      </c>
      <c r="AQ20" s="45"/>
      <c r="AR20" s="16">
        <f>IFERROR(N20/AC20, "N.A.")</f>
        <v>4291.3036161616174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7644539.9999999991</v>
      </c>
      <c r="C27" s="2"/>
      <c r="D27" s="2">
        <v>1952200</v>
      </c>
      <c r="E27" s="2"/>
      <c r="F27" s="2">
        <v>5008500</v>
      </c>
      <c r="G27" s="2"/>
      <c r="H27" s="2">
        <v>15451215.000000002</v>
      </c>
      <c r="I27" s="2"/>
      <c r="J27" s="2">
        <v>0</v>
      </c>
      <c r="K27" s="2"/>
      <c r="L27" s="1">
        <f>B27+D27+F27+H27+J27</f>
        <v>30056455</v>
      </c>
      <c r="M27" s="13">
        <f>C27+E27+G27+I27+K27</f>
        <v>0</v>
      </c>
      <c r="N27" s="14">
        <f>L27+M27</f>
        <v>30056455</v>
      </c>
      <c r="P27" s="3" t="s">
        <v>12</v>
      </c>
      <c r="Q27" s="2">
        <v>1563</v>
      </c>
      <c r="R27" s="2">
        <v>0</v>
      </c>
      <c r="S27" s="2">
        <v>227</v>
      </c>
      <c r="T27" s="2">
        <v>0</v>
      </c>
      <c r="U27" s="2">
        <v>1319</v>
      </c>
      <c r="V27" s="2">
        <v>0</v>
      </c>
      <c r="W27" s="2">
        <v>3372</v>
      </c>
      <c r="X27" s="2">
        <v>0</v>
      </c>
      <c r="Y27" s="2">
        <v>347</v>
      </c>
      <c r="Z27" s="2">
        <v>0</v>
      </c>
      <c r="AA27" s="1">
        <f>Q27+S27+U27+W27+Y27</f>
        <v>6828</v>
      </c>
      <c r="AB27" s="13">
        <f>R27+T27+V27+X27+Z27</f>
        <v>0</v>
      </c>
      <c r="AC27" s="14">
        <f>AA27+AB27</f>
        <v>6828</v>
      </c>
      <c r="AE27" s="3" t="s">
        <v>12</v>
      </c>
      <c r="AF27" s="2">
        <f>IFERROR(B27/Q27, "N.A.")</f>
        <v>4890.9404990403063</v>
      </c>
      <c r="AG27" s="2" t="str">
        <f t="shared" ref="AG27:AG31" si="22">IFERROR(C27/R27, "N.A.")</f>
        <v>N.A.</v>
      </c>
      <c r="AH27" s="2">
        <f t="shared" ref="AH27:AH31" si="23">IFERROR(D27/S27, "N.A.")</f>
        <v>8600</v>
      </c>
      <c r="AI27" s="2" t="str">
        <f t="shared" ref="AI27:AI31" si="24">IFERROR(E27/T27, "N.A.")</f>
        <v>N.A.</v>
      </c>
      <c r="AJ27" s="2">
        <f t="shared" ref="AJ27:AJ31" si="25">IFERROR(F27/U27, "N.A.")</f>
        <v>3797.1948445792268</v>
      </c>
      <c r="AK27" s="2" t="str">
        <f t="shared" ref="AK27:AK31" si="26">IFERROR(G27/V27, "N.A.")</f>
        <v>N.A.</v>
      </c>
      <c r="AL27" s="2">
        <f t="shared" ref="AL27:AL31" si="27">IFERROR(H27/W27, "N.A.")</f>
        <v>4582.2108540925274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4401.9412712360863</v>
      </c>
      <c r="AQ27" s="13" t="str">
        <f t="shared" ref="AQ27:AQ30" si="32">IFERROR(M27/AB27, "N.A.")</f>
        <v>N.A.</v>
      </c>
      <c r="AR27" s="14">
        <f t="shared" ref="AR27:AR30" si="33">IFERROR(N27/AC27, "N.A.")</f>
        <v>4401.9412712360863</v>
      </c>
    </row>
    <row r="28" spans="1:44" ht="15" customHeight="1" thickBot="1" x14ac:dyDescent="0.3">
      <c r="A28" s="3" t="s">
        <v>13</v>
      </c>
      <c r="B28" s="2">
        <v>1343319.9999999998</v>
      </c>
      <c r="C28" s="2">
        <v>457950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1343319.9999999998</v>
      </c>
      <c r="M28" s="13">
        <f t="shared" ref="M28:M30" si="35">C28+E28+G28+I28+K28</f>
        <v>457950</v>
      </c>
      <c r="N28" s="14">
        <f t="shared" ref="N28:N30" si="36">L28+M28</f>
        <v>1801269.9999999998</v>
      </c>
      <c r="P28" s="3" t="s">
        <v>13</v>
      </c>
      <c r="Q28" s="2">
        <v>213</v>
      </c>
      <c r="R28" s="2">
        <v>71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213</v>
      </c>
      <c r="AB28" s="13">
        <f t="shared" ref="AB28:AB30" si="38">R28+T28+V28+X28+Z28</f>
        <v>71</v>
      </c>
      <c r="AC28" s="14">
        <f t="shared" ref="AC28:AC30" si="39">AA28+AB28</f>
        <v>284</v>
      </c>
      <c r="AE28" s="3" t="s">
        <v>13</v>
      </c>
      <c r="AF28" s="2">
        <f t="shared" ref="AF28:AF31" si="40">IFERROR(B28/Q28, "N.A.")</f>
        <v>6306.6666666666652</v>
      </c>
      <c r="AG28" s="2">
        <f t="shared" si="22"/>
        <v>6450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6306.6666666666652</v>
      </c>
      <c r="AQ28" s="13">
        <f t="shared" si="32"/>
        <v>6450</v>
      </c>
      <c r="AR28" s="14">
        <f t="shared" si="33"/>
        <v>6342.4999999999991</v>
      </c>
    </row>
    <row r="29" spans="1:44" ht="15" customHeight="1" thickBot="1" x14ac:dyDescent="0.3">
      <c r="A29" s="3" t="s">
        <v>14</v>
      </c>
      <c r="B29" s="2">
        <v>17139970</v>
      </c>
      <c r="C29" s="2">
        <v>43699730</v>
      </c>
      <c r="D29" s="2">
        <v>10427435</v>
      </c>
      <c r="E29" s="2"/>
      <c r="F29" s="2"/>
      <c r="G29" s="2">
        <v>9692200</v>
      </c>
      <c r="H29" s="2"/>
      <c r="I29" s="2">
        <v>8952700</v>
      </c>
      <c r="J29" s="2">
        <v>0</v>
      </c>
      <c r="K29" s="2"/>
      <c r="L29" s="1">
        <f t="shared" si="34"/>
        <v>27567405</v>
      </c>
      <c r="M29" s="13">
        <f t="shared" si="35"/>
        <v>62344630</v>
      </c>
      <c r="N29" s="14">
        <f t="shared" si="36"/>
        <v>89912035</v>
      </c>
      <c r="P29" s="3" t="s">
        <v>14</v>
      </c>
      <c r="Q29" s="2">
        <v>4282</v>
      </c>
      <c r="R29" s="2">
        <v>11169</v>
      </c>
      <c r="S29" s="2">
        <v>2159</v>
      </c>
      <c r="T29" s="2">
        <v>0</v>
      </c>
      <c r="U29" s="2">
        <v>0</v>
      </c>
      <c r="V29" s="2">
        <v>652</v>
      </c>
      <c r="W29" s="2">
        <v>0</v>
      </c>
      <c r="X29" s="2">
        <v>1871</v>
      </c>
      <c r="Y29" s="2">
        <v>322</v>
      </c>
      <c r="Z29" s="2">
        <v>0</v>
      </c>
      <c r="AA29" s="1">
        <f t="shared" si="37"/>
        <v>6763</v>
      </c>
      <c r="AB29" s="13">
        <f t="shared" si="38"/>
        <v>13692</v>
      </c>
      <c r="AC29" s="14">
        <f t="shared" si="39"/>
        <v>20455</v>
      </c>
      <c r="AE29" s="3" t="s">
        <v>14</v>
      </c>
      <c r="AF29" s="2">
        <f t="shared" si="40"/>
        <v>4002.7954226996731</v>
      </c>
      <c r="AG29" s="2">
        <f t="shared" si="22"/>
        <v>3912.5911003670876</v>
      </c>
      <c r="AH29" s="2">
        <f t="shared" si="23"/>
        <v>4829.7522000926356</v>
      </c>
      <c r="AI29" s="2" t="str">
        <f t="shared" si="24"/>
        <v>N.A.</v>
      </c>
      <c r="AJ29" s="2" t="str">
        <f t="shared" si="25"/>
        <v>N.A.</v>
      </c>
      <c r="AK29" s="2">
        <f t="shared" si="26"/>
        <v>14865.337423312883</v>
      </c>
      <c r="AL29" s="2" t="str">
        <f t="shared" si="27"/>
        <v>N.A.</v>
      </c>
      <c r="AM29" s="2">
        <f t="shared" si="28"/>
        <v>4784.9812934259753</v>
      </c>
      <c r="AN29" s="2">
        <f t="shared" si="29"/>
        <v>0</v>
      </c>
      <c r="AO29" s="2" t="str">
        <f t="shared" si="30"/>
        <v>N.A.</v>
      </c>
      <c r="AP29" s="15">
        <f t="shared" si="31"/>
        <v>4076.209522401301</v>
      </c>
      <c r="AQ29" s="13">
        <f t="shared" si="32"/>
        <v>4553.3618171194857</v>
      </c>
      <c r="AR29" s="14">
        <f t="shared" si="33"/>
        <v>4395.6018088486926</v>
      </c>
    </row>
    <row r="30" spans="1:44" ht="15" customHeight="1" thickBot="1" x14ac:dyDescent="0.3">
      <c r="A30" s="3" t="s">
        <v>15</v>
      </c>
      <c r="B30" s="2">
        <v>2512490</v>
      </c>
      <c r="C30" s="2"/>
      <c r="D30" s="2"/>
      <c r="E30" s="2"/>
      <c r="F30" s="2"/>
      <c r="G30" s="2">
        <v>1204000</v>
      </c>
      <c r="H30" s="2">
        <v>305300</v>
      </c>
      <c r="I30" s="2"/>
      <c r="J30" s="2"/>
      <c r="K30" s="2"/>
      <c r="L30" s="1">
        <f t="shared" si="34"/>
        <v>2817790</v>
      </c>
      <c r="M30" s="13">
        <f t="shared" si="35"/>
        <v>1204000</v>
      </c>
      <c r="N30" s="14">
        <f t="shared" si="36"/>
        <v>4021790</v>
      </c>
      <c r="P30" s="3" t="s">
        <v>15</v>
      </c>
      <c r="Q30" s="2">
        <v>439</v>
      </c>
      <c r="R30" s="2">
        <v>0</v>
      </c>
      <c r="S30" s="2">
        <v>0</v>
      </c>
      <c r="T30" s="2">
        <v>0</v>
      </c>
      <c r="U30" s="2">
        <v>0</v>
      </c>
      <c r="V30" s="2">
        <v>70</v>
      </c>
      <c r="W30" s="2">
        <v>71</v>
      </c>
      <c r="X30" s="2">
        <v>0</v>
      </c>
      <c r="Y30" s="2">
        <v>0</v>
      </c>
      <c r="Z30" s="2">
        <v>0</v>
      </c>
      <c r="AA30" s="1">
        <f t="shared" si="37"/>
        <v>510</v>
      </c>
      <c r="AB30" s="13">
        <f t="shared" si="38"/>
        <v>70</v>
      </c>
      <c r="AC30" s="21">
        <f t="shared" si="39"/>
        <v>580</v>
      </c>
      <c r="AE30" s="3" t="s">
        <v>15</v>
      </c>
      <c r="AF30" s="2">
        <f t="shared" si="40"/>
        <v>5723.2118451025053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17200</v>
      </c>
      <c r="AL30" s="2">
        <f t="shared" si="27"/>
        <v>4300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5525.0784313725489</v>
      </c>
      <c r="AQ30" s="13">
        <f t="shared" si="32"/>
        <v>17200</v>
      </c>
      <c r="AR30" s="14">
        <f t="shared" si="33"/>
        <v>6934.1206896551721</v>
      </c>
    </row>
    <row r="31" spans="1:44" ht="15" customHeight="1" thickBot="1" x14ac:dyDescent="0.3">
      <c r="A31" s="4" t="s">
        <v>16</v>
      </c>
      <c r="B31" s="2">
        <v>28640319.999999996</v>
      </c>
      <c r="C31" s="2">
        <v>44157680</v>
      </c>
      <c r="D31" s="2">
        <v>12379635</v>
      </c>
      <c r="E31" s="2"/>
      <c r="F31" s="2">
        <v>5008500</v>
      </c>
      <c r="G31" s="2">
        <v>10896200</v>
      </c>
      <c r="H31" s="2">
        <v>15756515.000000004</v>
      </c>
      <c r="I31" s="2">
        <v>8952700</v>
      </c>
      <c r="J31" s="2">
        <v>0</v>
      </c>
      <c r="K31" s="2"/>
      <c r="L31" s="1">
        <f t="shared" ref="L31" si="41">B31+D31+F31+H31+J31</f>
        <v>61784970</v>
      </c>
      <c r="M31" s="13">
        <f t="shared" ref="M31" si="42">C31+E31+G31+I31+K31</f>
        <v>64006580</v>
      </c>
      <c r="N31" s="21">
        <f t="shared" ref="N31" si="43">L31+M31</f>
        <v>125791550</v>
      </c>
      <c r="P31" s="4" t="s">
        <v>16</v>
      </c>
      <c r="Q31" s="2">
        <v>6497</v>
      </c>
      <c r="R31" s="2">
        <v>11240</v>
      </c>
      <c r="S31" s="2">
        <v>2386</v>
      </c>
      <c r="T31" s="2">
        <v>0</v>
      </c>
      <c r="U31" s="2">
        <v>1319</v>
      </c>
      <c r="V31" s="2">
        <v>722</v>
      </c>
      <c r="W31" s="2">
        <v>3443</v>
      </c>
      <c r="X31" s="2">
        <v>1871</v>
      </c>
      <c r="Y31" s="2">
        <v>669</v>
      </c>
      <c r="Z31" s="2">
        <v>0</v>
      </c>
      <c r="AA31" s="1">
        <f t="shared" ref="AA31" si="44">Q31+S31+U31+W31+Y31</f>
        <v>14314</v>
      </c>
      <c r="AB31" s="13">
        <f t="shared" ref="AB31" si="45">R31+T31+V31+X31+Z31</f>
        <v>13833</v>
      </c>
      <c r="AC31" s="14">
        <f t="shared" ref="AC31" si="46">AA31+AB31</f>
        <v>28147</v>
      </c>
      <c r="AE31" s="4" t="s">
        <v>16</v>
      </c>
      <c r="AF31" s="2">
        <f t="shared" si="40"/>
        <v>4408.2376481452975</v>
      </c>
      <c r="AG31" s="2">
        <f t="shared" si="22"/>
        <v>3928.6192170818504</v>
      </c>
      <c r="AH31" s="2">
        <f t="shared" si="23"/>
        <v>5188.4471919530597</v>
      </c>
      <c r="AI31" s="2" t="str">
        <f t="shared" si="24"/>
        <v>N.A.</v>
      </c>
      <c r="AJ31" s="2">
        <f t="shared" si="25"/>
        <v>3797.1948445792268</v>
      </c>
      <c r="AK31" s="2">
        <f t="shared" si="26"/>
        <v>15091.689750692522</v>
      </c>
      <c r="AL31" s="2">
        <f t="shared" si="27"/>
        <v>4576.3912285797278</v>
      </c>
      <c r="AM31" s="2">
        <f t="shared" si="28"/>
        <v>4784.9812934259753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4316.4014251781473</v>
      </c>
      <c r="AQ31" s="13">
        <f t="shared" ref="AQ31" si="48">IFERROR(M31/AB31, "N.A.")</f>
        <v>4627.093182968264</v>
      </c>
      <c r="AR31" s="14">
        <f t="shared" ref="AR31" si="49">IFERROR(N31/AC31, "N.A.")</f>
        <v>4469.0926208832207</v>
      </c>
    </row>
    <row r="32" spans="1:44" ht="15" customHeight="1" thickBot="1" x14ac:dyDescent="0.3">
      <c r="A32" s="5" t="s">
        <v>0</v>
      </c>
      <c r="B32" s="42">
        <f>B31+C31</f>
        <v>72798000</v>
      </c>
      <c r="C32" s="43"/>
      <c r="D32" s="42">
        <f>D31+E31</f>
        <v>12379635</v>
      </c>
      <c r="E32" s="43"/>
      <c r="F32" s="42">
        <f>F31+G31</f>
        <v>15904700</v>
      </c>
      <c r="G32" s="43"/>
      <c r="H32" s="42">
        <f>H31+I31</f>
        <v>24709215.000000004</v>
      </c>
      <c r="I32" s="43"/>
      <c r="J32" s="42">
        <f>J31+K31</f>
        <v>0</v>
      </c>
      <c r="K32" s="43"/>
      <c r="L32" s="42">
        <f>L31+M31</f>
        <v>125791550</v>
      </c>
      <c r="M32" s="46"/>
      <c r="N32" s="22">
        <f>B32+D32+F32+H32+J32</f>
        <v>125791550</v>
      </c>
      <c r="P32" s="5" t="s">
        <v>0</v>
      </c>
      <c r="Q32" s="42">
        <f>Q31+R31</f>
        <v>17737</v>
      </c>
      <c r="R32" s="43"/>
      <c r="S32" s="42">
        <f>S31+T31</f>
        <v>2386</v>
      </c>
      <c r="T32" s="43"/>
      <c r="U32" s="42">
        <f>U31+V31</f>
        <v>2041</v>
      </c>
      <c r="V32" s="43"/>
      <c r="W32" s="42">
        <f>W31+X31</f>
        <v>5314</v>
      </c>
      <c r="X32" s="43"/>
      <c r="Y32" s="42">
        <f>Y31+Z31</f>
        <v>669</v>
      </c>
      <c r="Z32" s="43"/>
      <c r="AA32" s="42">
        <f>AA31+AB31</f>
        <v>28147</v>
      </c>
      <c r="AB32" s="43"/>
      <c r="AC32" s="23">
        <f>Q32+S32+U32+W32+Y32</f>
        <v>28147</v>
      </c>
      <c r="AE32" s="5" t="s">
        <v>0</v>
      </c>
      <c r="AF32" s="44">
        <f>IFERROR(B32/Q32,"N.A.")</f>
        <v>4104.3017421209897</v>
      </c>
      <c r="AG32" s="45"/>
      <c r="AH32" s="44">
        <f>IFERROR(D32/S32,"N.A.")</f>
        <v>5188.4471919530597</v>
      </c>
      <c r="AI32" s="45"/>
      <c r="AJ32" s="44">
        <f>IFERROR(F32/U32,"N.A.")</f>
        <v>7792.6016658500739</v>
      </c>
      <c r="AK32" s="45"/>
      <c r="AL32" s="44">
        <f>IFERROR(H32/W32,"N.A.")</f>
        <v>4649.8334587881072</v>
      </c>
      <c r="AM32" s="45"/>
      <c r="AN32" s="44">
        <f>IFERROR(J32/Y32,"N.A.")</f>
        <v>0</v>
      </c>
      <c r="AO32" s="45"/>
      <c r="AP32" s="44">
        <f>IFERROR(L32/AA32,"N.A.")</f>
        <v>4469.0926208832207</v>
      </c>
      <c r="AQ32" s="45"/>
      <c r="AR32" s="16">
        <f>IFERROR(N32/AC32, "N.A.")</f>
        <v>4469.0926208832207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2222842</v>
      </c>
      <c r="C39" s="2"/>
      <c r="D39" s="2"/>
      <c r="E39" s="2"/>
      <c r="F39" s="2">
        <v>0</v>
      </c>
      <c r="G39" s="2"/>
      <c r="H39" s="2">
        <v>6740484</v>
      </c>
      <c r="I39" s="2"/>
      <c r="J39" s="2">
        <v>0</v>
      </c>
      <c r="K39" s="2"/>
      <c r="L39" s="1">
        <f>B39+D39+F39+H39+J39</f>
        <v>8963326</v>
      </c>
      <c r="M39" s="13">
        <f>C39+E39+G39+I39+K39</f>
        <v>0</v>
      </c>
      <c r="N39" s="14">
        <f>L39+M39</f>
        <v>8963326</v>
      </c>
      <c r="P39" s="3" t="s">
        <v>12</v>
      </c>
      <c r="Q39" s="2">
        <v>669</v>
      </c>
      <c r="R39" s="2">
        <v>0</v>
      </c>
      <c r="S39" s="2">
        <v>0</v>
      </c>
      <c r="T39" s="2">
        <v>0</v>
      </c>
      <c r="U39" s="2">
        <v>130</v>
      </c>
      <c r="V39" s="2">
        <v>0</v>
      </c>
      <c r="W39" s="2">
        <v>3469</v>
      </c>
      <c r="X39" s="2">
        <v>0</v>
      </c>
      <c r="Y39" s="2">
        <v>418</v>
      </c>
      <c r="Z39" s="2">
        <v>0</v>
      </c>
      <c r="AA39" s="1">
        <f>Q39+S39+U39+W39+Y39</f>
        <v>4686</v>
      </c>
      <c r="AB39" s="13">
        <f>R39+T39+V39+X39+Z39</f>
        <v>0</v>
      </c>
      <c r="AC39" s="14">
        <f>AA39+AB39</f>
        <v>4686</v>
      </c>
      <c r="AE39" s="3" t="s">
        <v>12</v>
      </c>
      <c r="AF39" s="2">
        <f>IFERROR(B39/Q39, "N.A.")</f>
        <v>3322.6337817638264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0</v>
      </c>
      <c r="AK39" s="2" t="str">
        <f t="shared" ref="AK39:AK43" si="54">IFERROR(G39/V39, "N.A.")</f>
        <v>N.A.</v>
      </c>
      <c r="AL39" s="2">
        <f t="shared" ref="AL39:AL43" si="55">IFERROR(H39/W39, "N.A.")</f>
        <v>1943.0625540501585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1912.7883055911225</v>
      </c>
      <c r="AQ39" s="13" t="str">
        <f t="shared" ref="AQ39:AQ42" si="60">IFERROR(M39/AB39, "N.A.")</f>
        <v>N.A.</v>
      </c>
      <c r="AR39" s="14">
        <f t="shared" ref="AR39:AR42" si="61">IFERROR(N39/AC39, "N.A.")</f>
        <v>1912.7883055911225</v>
      </c>
    </row>
    <row r="40" spans="1:44" ht="15" customHeight="1" thickBot="1" x14ac:dyDescent="0.3">
      <c r="A40" s="3" t="s">
        <v>13</v>
      </c>
      <c r="B40" s="2">
        <v>6936030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6936030</v>
      </c>
      <c r="M40" s="13">
        <f t="shared" ref="M40:M42" si="63">C40+E40+G40+I40+K40</f>
        <v>0</v>
      </c>
      <c r="N40" s="14">
        <f t="shared" ref="N40:N42" si="64">L40+M40</f>
        <v>6936030</v>
      </c>
      <c r="P40" s="3" t="s">
        <v>13</v>
      </c>
      <c r="Q40" s="2">
        <v>1754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1754</v>
      </c>
      <c r="AB40" s="13">
        <f t="shared" ref="AB40:AB42" si="66">R40+T40+V40+X40+Z40</f>
        <v>0</v>
      </c>
      <c r="AC40" s="14">
        <f t="shared" ref="AC40:AC42" si="67">AA40+AB40</f>
        <v>1754</v>
      </c>
      <c r="AE40" s="3" t="s">
        <v>13</v>
      </c>
      <c r="AF40" s="2">
        <f t="shared" ref="AF40:AF43" si="68">IFERROR(B40/Q40, "N.A.")</f>
        <v>3954.4070695553023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3954.4070695553023</v>
      </c>
      <c r="AQ40" s="13" t="str">
        <f t="shared" si="60"/>
        <v>N.A.</v>
      </c>
      <c r="AR40" s="14">
        <f t="shared" si="61"/>
        <v>3954.4070695553023</v>
      </c>
    </row>
    <row r="41" spans="1:44" ht="15" customHeight="1" thickBot="1" x14ac:dyDescent="0.3">
      <c r="A41" s="3" t="s">
        <v>14</v>
      </c>
      <c r="B41" s="2">
        <v>13436819.999999998</v>
      </c>
      <c r="C41" s="2">
        <v>54679803</v>
      </c>
      <c r="D41" s="2">
        <v>0</v>
      </c>
      <c r="E41" s="2"/>
      <c r="F41" s="2"/>
      <c r="G41" s="2">
        <v>1050000.0000000002</v>
      </c>
      <c r="H41" s="2"/>
      <c r="I41" s="2">
        <v>1562000</v>
      </c>
      <c r="J41" s="2">
        <v>0</v>
      </c>
      <c r="K41" s="2"/>
      <c r="L41" s="1">
        <f t="shared" si="62"/>
        <v>13436819.999999998</v>
      </c>
      <c r="M41" s="13">
        <f t="shared" si="63"/>
        <v>57291803</v>
      </c>
      <c r="N41" s="14">
        <f t="shared" si="64"/>
        <v>70728623</v>
      </c>
      <c r="P41" s="3" t="s">
        <v>14</v>
      </c>
      <c r="Q41" s="2">
        <v>3199</v>
      </c>
      <c r="R41" s="2">
        <v>10251</v>
      </c>
      <c r="S41" s="2">
        <v>130</v>
      </c>
      <c r="T41" s="2">
        <v>0</v>
      </c>
      <c r="U41" s="2">
        <v>0</v>
      </c>
      <c r="V41" s="2">
        <v>514</v>
      </c>
      <c r="W41" s="2">
        <v>0</v>
      </c>
      <c r="X41" s="2">
        <v>212</v>
      </c>
      <c r="Y41" s="2">
        <v>607</v>
      </c>
      <c r="Z41" s="2">
        <v>0</v>
      </c>
      <c r="AA41" s="1">
        <f t="shared" si="65"/>
        <v>3936</v>
      </c>
      <c r="AB41" s="13">
        <f t="shared" si="66"/>
        <v>10977</v>
      </c>
      <c r="AC41" s="14">
        <f t="shared" si="67"/>
        <v>14913</v>
      </c>
      <c r="AE41" s="3" t="s">
        <v>14</v>
      </c>
      <c r="AF41" s="2">
        <f t="shared" si="68"/>
        <v>4200.3188496405119</v>
      </c>
      <c r="AG41" s="2">
        <f t="shared" si="50"/>
        <v>5334.0945273631842</v>
      </c>
      <c r="AH41" s="2">
        <f t="shared" si="51"/>
        <v>0</v>
      </c>
      <c r="AI41" s="2" t="str">
        <f t="shared" si="52"/>
        <v>N.A.</v>
      </c>
      <c r="AJ41" s="2" t="str">
        <f t="shared" si="53"/>
        <v>N.A.</v>
      </c>
      <c r="AK41" s="2">
        <f t="shared" si="54"/>
        <v>2042.801556420234</v>
      </c>
      <c r="AL41" s="2" t="str">
        <f t="shared" si="55"/>
        <v>N.A.</v>
      </c>
      <c r="AM41" s="2">
        <f t="shared" si="56"/>
        <v>7367.9245283018872</v>
      </c>
      <c r="AN41" s="2">
        <f t="shared" si="57"/>
        <v>0</v>
      </c>
      <c r="AO41" s="2" t="str">
        <f t="shared" si="58"/>
        <v>N.A.</v>
      </c>
      <c r="AP41" s="15">
        <f t="shared" si="59"/>
        <v>3413.8262195121947</v>
      </c>
      <c r="AQ41" s="13">
        <f t="shared" si="60"/>
        <v>5219.2587227840031</v>
      </c>
      <c r="AR41" s="14">
        <f t="shared" si="61"/>
        <v>4742.7494803191848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22595692</v>
      </c>
      <c r="C43" s="2">
        <v>54679803</v>
      </c>
      <c r="D43" s="2">
        <v>0</v>
      </c>
      <c r="E43" s="2"/>
      <c r="F43" s="2">
        <v>0</v>
      </c>
      <c r="G43" s="2">
        <v>1050000.0000000002</v>
      </c>
      <c r="H43" s="2">
        <v>6740484</v>
      </c>
      <c r="I43" s="2">
        <v>1562000</v>
      </c>
      <c r="J43" s="2">
        <v>0</v>
      </c>
      <c r="K43" s="2"/>
      <c r="L43" s="1">
        <f t="shared" ref="L43" si="69">B43+D43+F43+H43+J43</f>
        <v>29336176</v>
      </c>
      <c r="M43" s="13">
        <f t="shared" ref="M43" si="70">C43+E43+G43+I43+K43</f>
        <v>57291803</v>
      </c>
      <c r="N43" s="21">
        <f t="shared" ref="N43" si="71">L43+M43</f>
        <v>86627979</v>
      </c>
      <c r="P43" s="4" t="s">
        <v>16</v>
      </c>
      <c r="Q43" s="2">
        <v>5622</v>
      </c>
      <c r="R43" s="2">
        <v>10251</v>
      </c>
      <c r="S43" s="2">
        <v>130</v>
      </c>
      <c r="T43" s="2">
        <v>0</v>
      </c>
      <c r="U43" s="2">
        <v>130</v>
      </c>
      <c r="V43" s="2">
        <v>514</v>
      </c>
      <c r="W43" s="2">
        <v>3469</v>
      </c>
      <c r="X43" s="2">
        <v>212</v>
      </c>
      <c r="Y43" s="2">
        <v>1025</v>
      </c>
      <c r="Z43" s="2">
        <v>0</v>
      </c>
      <c r="AA43" s="1">
        <f t="shared" ref="AA43" si="72">Q43+S43+U43+W43+Y43</f>
        <v>10376</v>
      </c>
      <c r="AB43" s="13">
        <f t="shared" ref="AB43" si="73">R43+T43+V43+X43+Z43</f>
        <v>10977</v>
      </c>
      <c r="AC43" s="21">
        <f t="shared" ref="AC43" si="74">AA43+AB43</f>
        <v>21353</v>
      </c>
      <c r="AE43" s="4" t="s">
        <v>16</v>
      </c>
      <c r="AF43" s="2">
        <f t="shared" si="68"/>
        <v>4019.1554606901459</v>
      </c>
      <c r="AG43" s="2">
        <f t="shared" si="50"/>
        <v>5334.0945273631842</v>
      </c>
      <c r="AH43" s="2">
        <f t="shared" si="51"/>
        <v>0</v>
      </c>
      <c r="AI43" s="2" t="str">
        <f t="shared" si="52"/>
        <v>N.A.</v>
      </c>
      <c r="AJ43" s="2">
        <f t="shared" si="53"/>
        <v>0</v>
      </c>
      <c r="AK43" s="2">
        <f t="shared" si="54"/>
        <v>2042.801556420234</v>
      </c>
      <c r="AL43" s="2">
        <f t="shared" si="55"/>
        <v>1943.0625540501585</v>
      </c>
      <c r="AM43" s="2">
        <f t="shared" si="56"/>
        <v>7367.9245283018872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2827.3107170393214</v>
      </c>
      <c r="AQ43" s="13">
        <f t="shared" ref="AQ43" si="76">IFERROR(M43/AB43, "N.A.")</f>
        <v>5219.2587227840031</v>
      </c>
      <c r="AR43" s="14">
        <f t="shared" ref="AR43" si="77">IFERROR(N43/AC43, "N.A.")</f>
        <v>4056.9465180536695</v>
      </c>
    </row>
    <row r="44" spans="1:44" ht="15" customHeight="1" thickBot="1" x14ac:dyDescent="0.3">
      <c r="A44" s="5" t="s">
        <v>0</v>
      </c>
      <c r="B44" s="42">
        <f>B43+C43</f>
        <v>77275495</v>
      </c>
      <c r="C44" s="43"/>
      <c r="D44" s="42">
        <f>D43+E43</f>
        <v>0</v>
      </c>
      <c r="E44" s="43"/>
      <c r="F44" s="42">
        <f>F43+G43</f>
        <v>1050000.0000000002</v>
      </c>
      <c r="G44" s="43"/>
      <c r="H44" s="42">
        <f>H43+I43</f>
        <v>8302484</v>
      </c>
      <c r="I44" s="43"/>
      <c r="J44" s="42">
        <f>J43+K43</f>
        <v>0</v>
      </c>
      <c r="K44" s="43"/>
      <c r="L44" s="42">
        <f>L43+M43</f>
        <v>86627979</v>
      </c>
      <c r="M44" s="46"/>
      <c r="N44" s="22">
        <f>B44+D44+F44+H44+J44</f>
        <v>86627979</v>
      </c>
      <c r="P44" s="5" t="s">
        <v>0</v>
      </c>
      <c r="Q44" s="42">
        <f>Q43+R43</f>
        <v>15873</v>
      </c>
      <c r="R44" s="43"/>
      <c r="S44" s="42">
        <f>S43+T43</f>
        <v>130</v>
      </c>
      <c r="T44" s="43"/>
      <c r="U44" s="42">
        <f>U43+V43</f>
        <v>644</v>
      </c>
      <c r="V44" s="43"/>
      <c r="W44" s="42">
        <f>W43+X43</f>
        <v>3681</v>
      </c>
      <c r="X44" s="43"/>
      <c r="Y44" s="42">
        <f>Y43+Z43</f>
        <v>1025</v>
      </c>
      <c r="Z44" s="43"/>
      <c r="AA44" s="42">
        <f>AA43+AB43</f>
        <v>21353</v>
      </c>
      <c r="AB44" s="46"/>
      <c r="AC44" s="22">
        <f>Q44+S44+U44+W44+Y44</f>
        <v>21353</v>
      </c>
      <c r="AE44" s="5" t="s">
        <v>0</v>
      </c>
      <c r="AF44" s="44">
        <f>IFERROR(B44/Q44,"N.A.")</f>
        <v>4868.3610533610536</v>
      </c>
      <c r="AG44" s="45"/>
      <c r="AH44" s="44">
        <f>IFERROR(D44/S44,"N.A.")</f>
        <v>0</v>
      </c>
      <c r="AI44" s="45"/>
      <c r="AJ44" s="44">
        <f>IFERROR(F44/U44,"N.A.")</f>
        <v>1630.434782608696</v>
      </c>
      <c r="AK44" s="45"/>
      <c r="AL44" s="44">
        <f>IFERROR(H44/W44,"N.A.")</f>
        <v>2255.496875848954</v>
      </c>
      <c r="AM44" s="45"/>
      <c r="AN44" s="44">
        <f>IFERROR(J44/Y44,"N.A.")</f>
        <v>0</v>
      </c>
      <c r="AO44" s="45"/>
      <c r="AP44" s="44">
        <f>IFERROR(L44/AA44,"N.A.")</f>
        <v>4056.9465180536695</v>
      </c>
      <c r="AQ44" s="45"/>
      <c r="AR44" s="16">
        <f>IFERROR(N44/AC44, "N.A.")</f>
        <v>4056.9465180536695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10643289.999999998</v>
      </c>
      <c r="C15" s="2"/>
      <c r="D15" s="2"/>
      <c r="E15" s="2"/>
      <c r="F15" s="2">
        <v>3285200</v>
      </c>
      <c r="G15" s="2"/>
      <c r="H15" s="2">
        <v>8137206</v>
      </c>
      <c r="I15" s="2"/>
      <c r="J15" s="2">
        <v>0</v>
      </c>
      <c r="K15" s="2"/>
      <c r="L15" s="1">
        <f>B15+D15+F15+H15+J15</f>
        <v>22065696</v>
      </c>
      <c r="M15" s="13">
        <f>C15+E15+G15+I15+K15</f>
        <v>0</v>
      </c>
      <c r="N15" s="14">
        <f>L15+M15</f>
        <v>22065696</v>
      </c>
      <c r="P15" s="3" t="s">
        <v>12</v>
      </c>
      <c r="Q15" s="2">
        <v>2139</v>
      </c>
      <c r="R15" s="2">
        <v>0</v>
      </c>
      <c r="S15" s="2">
        <v>0</v>
      </c>
      <c r="T15" s="2">
        <v>0</v>
      </c>
      <c r="U15" s="2">
        <v>696</v>
      </c>
      <c r="V15" s="2">
        <v>0</v>
      </c>
      <c r="W15" s="2">
        <v>3110</v>
      </c>
      <c r="X15" s="2">
        <v>0</v>
      </c>
      <c r="Y15" s="2">
        <v>157</v>
      </c>
      <c r="Z15" s="2">
        <v>0</v>
      </c>
      <c r="AA15" s="1">
        <f>Q15+S15+U15+W15+Y15</f>
        <v>6102</v>
      </c>
      <c r="AB15" s="13">
        <f>R15+T15+V15+X15+Z15</f>
        <v>0</v>
      </c>
      <c r="AC15" s="14">
        <f>AA15+AB15</f>
        <v>6102</v>
      </c>
      <c r="AE15" s="3" t="s">
        <v>12</v>
      </c>
      <c r="AF15" s="2">
        <f>IFERROR(B15/Q15, "N.A.")</f>
        <v>4975.8251519401583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4720.1149425287358</v>
      </c>
      <c r="AK15" s="2" t="str">
        <f t="shared" si="0"/>
        <v>N.A.</v>
      </c>
      <c r="AL15" s="2">
        <f t="shared" si="0"/>
        <v>2616.4649517684888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3616.141592920354</v>
      </c>
      <c r="AQ15" s="13" t="str">
        <f t="shared" si="0"/>
        <v>N.A.</v>
      </c>
      <c r="AR15" s="14">
        <f t="shared" si="0"/>
        <v>3616.141592920354</v>
      </c>
    </row>
    <row r="16" spans="1:44" ht="15" customHeight="1" thickBot="1" x14ac:dyDescent="0.3">
      <c r="A16" s="3" t="s">
        <v>13</v>
      </c>
      <c r="B16" s="2">
        <v>1974860.0000000002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1974860.0000000002</v>
      </c>
      <c r="M16" s="13">
        <f t="shared" si="1"/>
        <v>0</v>
      </c>
      <c r="N16" s="14">
        <f t="shared" ref="N16:N18" si="2">L16+M16</f>
        <v>1974860.0000000002</v>
      </c>
      <c r="P16" s="3" t="s">
        <v>13</v>
      </c>
      <c r="Q16" s="2">
        <v>696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696</v>
      </c>
      <c r="AB16" s="13">
        <f t="shared" si="3"/>
        <v>0</v>
      </c>
      <c r="AC16" s="14">
        <f t="shared" ref="AC16:AC18" si="4">AA16+AB16</f>
        <v>696</v>
      </c>
      <c r="AE16" s="3" t="s">
        <v>13</v>
      </c>
      <c r="AF16" s="2">
        <f t="shared" ref="AF16:AF19" si="5">IFERROR(B16/Q16, "N.A.")</f>
        <v>2837.4425287356325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2837.4425287356325</v>
      </c>
      <c r="AQ16" s="13" t="str">
        <f t="shared" si="0"/>
        <v>N.A.</v>
      </c>
      <c r="AR16" s="14">
        <f t="shared" si="0"/>
        <v>2837.4425287356325</v>
      </c>
    </row>
    <row r="17" spans="1:44" ht="15" customHeight="1" thickBot="1" x14ac:dyDescent="0.3">
      <c r="A17" s="3" t="s">
        <v>14</v>
      </c>
      <c r="B17" s="2">
        <v>15762270.000000002</v>
      </c>
      <c r="C17" s="2">
        <v>35364290</v>
      </c>
      <c r="D17" s="2"/>
      <c r="E17" s="2">
        <v>628000</v>
      </c>
      <c r="F17" s="2"/>
      <c r="G17" s="2">
        <v>1620240</v>
      </c>
      <c r="H17" s="2"/>
      <c r="I17" s="2">
        <v>942000.00000000012</v>
      </c>
      <c r="J17" s="2">
        <v>0</v>
      </c>
      <c r="K17" s="2"/>
      <c r="L17" s="1">
        <f t="shared" si="1"/>
        <v>15762270.000000002</v>
      </c>
      <c r="M17" s="13">
        <f t="shared" si="1"/>
        <v>38554530</v>
      </c>
      <c r="N17" s="14">
        <f t="shared" si="2"/>
        <v>54316800</v>
      </c>
      <c r="P17" s="3" t="s">
        <v>14</v>
      </c>
      <c r="Q17" s="2">
        <v>3605</v>
      </c>
      <c r="R17" s="2">
        <v>5984</v>
      </c>
      <c r="S17" s="2">
        <v>0</v>
      </c>
      <c r="T17" s="2">
        <v>157</v>
      </c>
      <c r="U17" s="2">
        <v>0</v>
      </c>
      <c r="V17" s="2">
        <v>157</v>
      </c>
      <c r="W17" s="2">
        <v>0</v>
      </c>
      <c r="X17" s="2">
        <v>696</v>
      </c>
      <c r="Y17" s="2">
        <v>157</v>
      </c>
      <c r="Z17" s="2">
        <v>0</v>
      </c>
      <c r="AA17" s="1">
        <f t="shared" si="3"/>
        <v>3762</v>
      </c>
      <c r="AB17" s="13">
        <f t="shared" si="3"/>
        <v>6994</v>
      </c>
      <c r="AC17" s="14">
        <f t="shared" si="4"/>
        <v>10756</v>
      </c>
      <c r="AE17" s="3" t="s">
        <v>14</v>
      </c>
      <c r="AF17" s="2">
        <f t="shared" si="5"/>
        <v>4372.3356449375869</v>
      </c>
      <c r="AG17" s="2">
        <f t="shared" si="0"/>
        <v>5909.8078208556153</v>
      </c>
      <c r="AH17" s="2" t="str">
        <f t="shared" si="0"/>
        <v>N.A.</v>
      </c>
      <c r="AI17" s="2">
        <f t="shared" si="0"/>
        <v>4000</v>
      </c>
      <c r="AJ17" s="2" t="str">
        <f t="shared" si="0"/>
        <v>N.A.</v>
      </c>
      <c r="AK17" s="2">
        <f t="shared" si="0"/>
        <v>10320</v>
      </c>
      <c r="AL17" s="2" t="str">
        <f t="shared" si="0"/>
        <v>N.A.</v>
      </c>
      <c r="AM17" s="2">
        <f t="shared" si="0"/>
        <v>1353.4482758620691</v>
      </c>
      <c r="AN17" s="2">
        <f t="shared" si="0"/>
        <v>0</v>
      </c>
      <c r="AO17" s="2" t="str">
        <f t="shared" si="0"/>
        <v>N.A.</v>
      </c>
      <c r="AP17" s="15">
        <f t="shared" si="0"/>
        <v>4189.8644338118029</v>
      </c>
      <c r="AQ17" s="13">
        <f t="shared" si="0"/>
        <v>5512.5150128681726</v>
      </c>
      <c r="AR17" s="14">
        <f t="shared" si="0"/>
        <v>5049.9070286351807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>
        <v>1511769</v>
      </c>
      <c r="I18" s="2"/>
      <c r="J18" s="2"/>
      <c r="K18" s="2"/>
      <c r="L18" s="1">
        <f t="shared" si="1"/>
        <v>1511769</v>
      </c>
      <c r="M18" s="13">
        <f t="shared" si="1"/>
        <v>0</v>
      </c>
      <c r="N18" s="14">
        <f t="shared" si="2"/>
        <v>1511769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157</v>
      </c>
      <c r="W18" s="2">
        <v>2509</v>
      </c>
      <c r="X18" s="2">
        <v>0</v>
      </c>
      <c r="Y18" s="2">
        <v>0</v>
      </c>
      <c r="Z18" s="2">
        <v>0</v>
      </c>
      <c r="AA18" s="1">
        <f t="shared" si="3"/>
        <v>2509</v>
      </c>
      <c r="AB18" s="13">
        <f t="shared" si="3"/>
        <v>157</v>
      </c>
      <c r="AC18" s="21">
        <f t="shared" si="4"/>
        <v>2666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602.53846153846155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602.53846153846155</v>
      </c>
      <c r="AQ18" s="13">
        <f t="shared" si="0"/>
        <v>0</v>
      </c>
      <c r="AR18" s="14">
        <f t="shared" si="0"/>
        <v>567.05513878469617</v>
      </c>
    </row>
    <row r="19" spans="1:44" ht="15" customHeight="1" thickBot="1" x14ac:dyDescent="0.3">
      <c r="A19" s="4" t="s">
        <v>16</v>
      </c>
      <c r="B19" s="2">
        <v>28380420</v>
      </c>
      <c r="C19" s="2">
        <v>35364290</v>
      </c>
      <c r="D19" s="2"/>
      <c r="E19" s="2">
        <v>628000</v>
      </c>
      <c r="F19" s="2">
        <v>3285200</v>
      </c>
      <c r="G19" s="2">
        <v>1620240</v>
      </c>
      <c r="H19" s="2">
        <v>9648975.0000000019</v>
      </c>
      <c r="I19" s="2">
        <v>942000.00000000012</v>
      </c>
      <c r="J19" s="2">
        <v>0</v>
      </c>
      <c r="K19" s="2"/>
      <c r="L19" s="1">
        <f t="shared" ref="L19" si="6">B19+D19+F19+H19+J19</f>
        <v>41314595</v>
      </c>
      <c r="M19" s="13">
        <f t="shared" ref="M19" si="7">C19+E19+G19+I19+K19</f>
        <v>38554530</v>
      </c>
      <c r="N19" s="21">
        <f t="shared" ref="N19" si="8">L19+M19</f>
        <v>79869125</v>
      </c>
      <c r="P19" s="4" t="s">
        <v>16</v>
      </c>
      <c r="Q19" s="2">
        <v>6440</v>
      </c>
      <c r="R19" s="2">
        <v>5984</v>
      </c>
      <c r="S19" s="2">
        <v>0</v>
      </c>
      <c r="T19" s="2">
        <v>157</v>
      </c>
      <c r="U19" s="2">
        <v>696</v>
      </c>
      <c r="V19" s="2">
        <v>314</v>
      </c>
      <c r="W19" s="2">
        <v>5619</v>
      </c>
      <c r="X19" s="2">
        <v>696</v>
      </c>
      <c r="Y19" s="2">
        <v>314</v>
      </c>
      <c r="Z19" s="2">
        <v>0</v>
      </c>
      <c r="AA19" s="1">
        <f t="shared" ref="AA19" si="9">Q19+S19+U19+W19+Y19</f>
        <v>13069</v>
      </c>
      <c r="AB19" s="13">
        <f t="shared" ref="AB19" si="10">R19+T19+V19+X19+Z19</f>
        <v>7151</v>
      </c>
      <c r="AC19" s="14">
        <f t="shared" ref="AC19" si="11">AA19+AB19</f>
        <v>20220</v>
      </c>
      <c r="AE19" s="4" t="s">
        <v>16</v>
      </c>
      <c r="AF19" s="2">
        <f t="shared" si="5"/>
        <v>4406.8975155279504</v>
      </c>
      <c r="AG19" s="2">
        <f t="shared" si="0"/>
        <v>5909.8078208556153</v>
      </c>
      <c r="AH19" s="2" t="str">
        <f t="shared" si="0"/>
        <v>N.A.</v>
      </c>
      <c r="AI19" s="2">
        <f t="shared" si="0"/>
        <v>4000</v>
      </c>
      <c r="AJ19" s="2">
        <f t="shared" si="0"/>
        <v>4720.1149425287358</v>
      </c>
      <c r="AK19" s="2">
        <f t="shared" si="0"/>
        <v>5160</v>
      </c>
      <c r="AL19" s="2">
        <f t="shared" si="0"/>
        <v>1717.2050186865993</v>
      </c>
      <c r="AM19" s="2">
        <f t="shared" si="0"/>
        <v>1353.4482758620691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3161.2667380824851</v>
      </c>
      <c r="AQ19" s="13">
        <f t="shared" ref="AQ19" si="13">IFERROR(M19/AB19, "N.A.")</f>
        <v>5391.4879037896799</v>
      </c>
      <c r="AR19" s="14">
        <f t="shared" ref="AR19" si="14">IFERROR(N19/AC19, "N.A.")</f>
        <v>3950.0061819980219</v>
      </c>
    </row>
    <row r="20" spans="1:44" ht="15" customHeight="1" thickBot="1" x14ac:dyDescent="0.3">
      <c r="A20" s="5" t="s">
        <v>0</v>
      </c>
      <c r="B20" s="42">
        <f>B19+C19</f>
        <v>63744710</v>
      </c>
      <c r="C20" s="43"/>
      <c r="D20" s="42">
        <f>D19+E19</f>
        <v>628000</v>
      </c>
      <c r="E20" s="43"/>
      <c r="F20" s="42">
        <f>F19+G19</f>
        <v>4905440</v>
      </c>
      <c r="G20" s="43"/>
      <c r="H20" s="42">
        <f>H19+I19</f>
        <v>10590975.000000002</v>
      </c>
      <c r="I20" s="43"/>
      <c r="J20" s="42">
        <f>J19+K19</f>
        <v>0</v>
      </c>
      <c r="K20" s="43"/>
      <c r="L20" s="42">
        <f>L19+M19</f>
        <v>79869125</v>
      </c>
      <c r="M20" s="46"/>
      <c r="N20" s="22">
        <f>B20+D20+F20+H20+J20</f>
        <v>79869125</v>
      </c>
      <c r="P20" s="5" t="s">
        <v>0</v>
      </c>
      <c r="Q20" s="42">
        <f>Q19+R19</f>
        <v>12424</v>
      </c>
      <c r="R20" s="43"/>
      <c r="S20" s="42">
        <f>S19+T19</f>
        <v>157</v>
      </c>
      <c r="T20" s="43"/>
      <c r="U20" s="42">
        <f>U19+V19</f>
        <v>1010</v>
      </c>
      <c r="V20" s="43"/>
      <c r="W20" s="42">
        <f>W19+X19</f>
        <v>6315</v>
      </c>
      <c r="X20" s="43"/>
      <c r="Y20" s="42">
        <f>Y19+Z19</f>
        <v>314</v>
      </c>
      <c r="Z20" s="43"/>
      <c r="AA20" s="42">
        <f>AA19+AB19</f>
        <v>20220</v>
      </c>
      <c r="AB20" s="43"/>
      <c r="AC20" s="23">
        <f>Q20+S20+U20+W20+Y20</f>
        <v>20220</v>
      </c>
      <c r="AE20" s="5" t="s">
        <v>0</v>
      </c>
      <c r="AF20" s="44">
        <f>IFERROR(B20/Q20,"N.A.")</f>
        <v>5130.7718931101099</v>
      </c>
      <c r="AG20" s="45"/>
      <c r="AH20" s="44">
        <f>IFERROR(D20/S20,"N.A.")</f>
        <v>4000</v>
      </c>
      <c r="AI20" s="45"/>
      <c r="AJ20" s="44">
        <f>IFERROR(F20/U20,"N.A.")</f>
        <v>4856.8712871287125</v>
      </c>
      <c r="AK20" s="45"/>
      <c r="AL20" s="44">
        <f>IFERROR(H20/W20,"N.A.")</f>
        <v>1677.1140142517818</v>
      </c>
      <c r="AM20" s="45"/>
      <c r="AN20" s="44">
        <f>IFERROR(J20/Y20,"N.A.")</f>
        <v>0</v>
      </c>
      <c r="AO20" s="45"/>
      <c r="AP20" s="44">
        <f>IFERROR(L20/AA20,"N.A.")</f>
        <v>3950.0061819980219</v>
      </c>
      <c r="AQ20" s="45"/>
      <c r="AR20" s="16">
        <f>IFERROR(N20/AC20, "N.A.")</f>
        <v>3950.0061819980219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8241060</v>
      </c>
      <c r="C27" s="2"/>
      <c r="D27" s="2"/>
      <c r="E27" s="2"/>
      <c r="F27" s="2">
        <v>3285200</v>
      </c>
      <c r="G27" s="2"/>
      <c r="H27" s="2">
        <v>7477910</v>
      </c>
      <c r="I27" s="2"/>
      <c r="J27" s="2">
        <v>0</v>
      </c>
      <c r="K27" s="2"/>
      <c r="L27" s="1">
        <f>B27+D27+F27+H27+J27</f>
        <v>19004170</v>
      </c>
      <c r="M27" s="13">
        <f>C27+E27+G27+I27+K27</f>
        <v>0</v>
      </c>
      <c r="N27" s="14">
        <f>L27+M27</f>
        <v>19004170</v>
      </c>
      <c r="P27" s="3" t="s">
        <v>12</v>
      </c>
      <c r="Q27" s="2">
        <v>1564</v>
      </c>
      <c r="R27" s="2">
        <v>0</v>
      </c>
      <c r="S27" s="2">
        <v>0</v>
      </c>
      <c r="T27" s="2">
        <v>0</v>
      </c>
      <c r="U27" s="2">
        <v>696</v>
      </c>
      <c r="V27" s="2">
        <v>0</v>
      </c>
      <c r="W27" s="2">
        <v>1763</v>
      </c>
      <c r="X27" s="2">
        <v>0</v>
      </c>
      <c r="Y27" s="2">
        <v>157</v>
      </c>
      <c r="Z27" s="2">
        <v>0</v>
      </c>
      <c r="AA27" s="1">
        <f t="shared" ref="AA27" si="15">Q27+S27+U27+W27+Y27</f>
        <v>4180</v>
      </c>
      <c r="AB27" s="13">
        <f t="shared" ref="AB27" si="16">R27+T27+V27+X27+Z27</f>
        <v>0</v>
      </c>
      <c r="AC27" s="14">
        <f>AA27+AB27</f>
        <v>4180</v>
      </c>
      <c r="AE27" s="3" t="s">
        <v>12</v>
      </c>
      <c r="AF27" s="2">
        <f>IFERROR(B27/Q27, "N.A.")</f>
        <v>5269.2199488491051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>
        <f t="shared" si="17"/>
        <v>4720.1149425287358</v>
      </c>
      <c r="AK27" s="2" t="str">
        <f t="shared" si="17"/>
        <v>N.A.</v>
      </c>
      <c r="AL27" s="2">
        <f t="shared" si="17"/>
        <v>4241.582529778786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4546.4521531100481</v>
      </c>
      <c r="AQ27" s="13" t="str">
        <f t="shared" si="17"/>
        <v>N.A.</v>
      </c>
      <c r="AR27" s="14">
        <f t="shared" si="17"/>
        <v>4546.4521531100481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4045890.0000000005</v>
      </c>
      <c r="C29" s="2">
        <v>18667660.000000004</v>
      </c>
      <c r="D29" s="2"/>
      <c r="E29" s="2">
        <v>628000</v>
      </c>
      <c r="F29" s="2"/>
      <c r="G29" s="2">
        <v>1620240</v>
      </c>
      <c r="H29" s="2"/>
      <c r="I29" s="2">
        <v>0</v>
      </c>
      <c r="J29" s="2"/>
      <c r="K29" s="2"/>
      <c r="L29" s="1">
        <f t="shared" si="18"/>
        <v>4045890.0000000005</v>
      </c>
      <c r="M29" s="13">
        <f t="shared" si="18"/>
        <v>20915900.000000004</v>
      </c>
      <c r="N29" s="14">
        <f t="shared" si="19"/>
        <v>24961790.000000004</v>
      </c>
      <c r="P29" s="3" t="s">
        <v>14</v>
      </c>
      <c r="Q29" s="2">
        <v>1292</v>
      </c>
      <c r="R29" s="2">
        <v>2699</v>
      </c>
      <c r="S29" s="2">
        <v>0</v>
      </c>
      <c r="T29" s="2">
        <v>157</v>
      </c>
      <c r="U29" s="2">
        <v>0</v>
      </c>
      <c r="V29" s="2">
        <v>157</v>
      </c>
      <c r="W29" s="2">
        <v>0</v>
      </c>
      <c r="X29" s="2">
        <v>157</v>
      </c>
      <c r="Y29" s="2">
        <v>0</v>
      </c>
      <c r="Z29" s="2">
        <v>0</v>
      </c>
      <c r="AA29" s="1">
        <f t="shared" si="20"/>
        <v>1292</v>
      </c>
      <c r="AB29" s="13">
        <f t="shared" si="21"/>
        <v>3170</v>
      </c>
      <c r="AC29" s="14">
        <f t="shared" si="22"/>
        <v>4462</v>
      </c>
      <c r="AE29" s="3" t="s">
        <v>14</v>
      </c>
      <c r="AF29" s="2">
        <f t="shared" si="23"/>
        <v>3131.4938080495358</v>
      </c>
      <c r="AG29" s="2">
        <f t="shared" si="17"/>
        <v>6916.5098184512799</v>
      </c>
      <c r="AH29" s="2" t="str">
        <f t="shared" si="17"/>
        <v>N.A.</v>
      </c>
      <c r="AI29" s="2">
        <f t="shared" si="17"/>
        <v>4000</v>
      </c>
      <c r="AJ29" s="2" t="str">
        <f t="shared" si="17"/>
        <v>N.A.</v>
      </c>
      <c r="AK29" s="2">
        <f t="shared" si="17"/>
        <v>10320</v>
      </c>
      <c r="AL29" s="2" t="str">
        <f t="shared" si="17"/>
        <v>N.A.</v>
      </c>
      <c r="AM29" s="2">
        <f t="shared" si="17"/>
        <v>0</v>
      </c>
      <c r="AN29" s="2" t="str">
        <f t="shared" si="17"/>
        <v>N.A.</v>
      </c>
      <c r="AO29" s="2" t="str">
        <f t="shared" si="17"/>
        <v>N.A.</v>
      </c>
      <c r="AP29" s="15">
        <f t="shared" si="17"/>
        <v>3131.4938080495358</v>
      </c>
      <c r="AQ29" s="13">
        <f t="shared" si="17"/>
        <v>6598.0757097791811</v>
      </c>
      <c r="AR29" s="14">
        <f t="shared" si="17"/>
        <v>5594.3052442850749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>
        <v>1415269</v>
      </c>
      <c r="I30" s="2"/>
      <c r="J30" s="2"/>
      <c r="K30" s="2"/>
      <c r="L30" s="1">
        <f t="shared" si="18"/>
        <v>1415269</v>
      </c>
      <c r="M30" s="13">
        <f t="shared" si="18"/>
        <v>0</v>
      </c>
      <c r="N30" s="14">
        <f t="shared" si="19"/>
        <v>1415269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157</v>
      </c>
      <c r="W30" s="2">
        <v>2316</v>
      </c>
      <c r="X30" s="2">
        <v>0</v>
      </c>
      <c r="Y30" s="2">
        <v>0</v>
      </c>
      <c r="Z30" s="2">
        <v>0</v>
      </c>
      <c r="AA30" s="1">
        <f t="shared" si="20"/>
        <v>2316</v>
      </c>
      <c r="AB30" s="13">
        <f t="shared" si="21"/>
        <v>157</v>
      </c>
      <c r="AC30" s="21">
        <f t="shared" si="22"/>
        <v>2473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0</v>
      </c>
      <c r="AL30" s="2">
        <f t="shared" si="17"/>
        <v>611.08333333333337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>
        <f t="shared" si="17"/>
        <v>611.08333333333337</v>
      </c>
      <c r="AQ30" s="13">
        <f t="shared" si="17"/>
        <v>0</v>
      </c>
      <c r="AR30" s="14">
        <f t="shared" si="17"/>
        <v>572.28831378892039</v>
      </c>
    </row>
    <row r="31" spans="1:44" ht="15" customHeight="1" thickBot="1" x14ac:dyDescent="0.3">
      <c r="A31" s="4" t="s">
        <v>16</v>
      </c>
      <c r="B31" s="2">
        <v>12286950</v>
      </c>
      <c r="C31" s="2">
        <v>18667660.000000004</v>
      </c>
      <c r="D31" s="2"/>
      <c r="E31" s="2">
        <v>628000</v>
      </c>
      <c r="F31" s="2">
        <v>3285200</v>
      </c>
      <c r="G31" s="2">
        <v>1620240</v>
      </c>
      <c r="H31" s="2">
        <v>8893178.9999999981</v>
      </c>
      <c r="I31" s="2">
        <v>0</v>
      </c>
      <c r="J31" s="2">
        <v>0</v>
      </c>
      <c r="K31" s="2"/>
      <c r="L31" s="1">
        <f t="shared" ref="L31" si="24">B31+D31+F31+H31+J31</f>
        <v>24465329</v>
      </c>
      <c r="M31" s="13">
        <f t="shared" ref="M31" si="25">C31+E31+G31+I31+K31</f>
        <v>20915900.000000004</v>
      </c>
      <c r="N31" s="21">
        <f t="shared" ref="N31" si="26">L31+M31</f>
        <v>45381229</v>
      </c>
      <c r="P31" s="4" t="s">
        <v>16</v>
      </c>
      <c r="Q31" s="2">
        <v>2856</v>
      </c>
      <c r="R31" s="2">
        <v>2699</v>
      </c>
      <c r="S31" s="2">
        <v>0</v>
      </c>
      <c r="T31" s="2">
        <v>157</v>
      </c>
      <c r="U31" s="2">
        <v>696</v>
      </c>
      <c r="V31" s="2">
        <v>314</v>
      </c>
      <c r="W31" s="2">
        <v>4079</v>
      </c>
      <c r="X31" s="2">
        <v>157</v>
      </c>
      <c r="Y31" s="2">
        <v>157</v>
      </c>
      <c r="Z31" s="2">
        <v>0</v>
      </c>
      <c r="AA31" s="1">
        <f t="shared" ref="AA31" si="27">Q31+S31+U31+W31+Y31</f>
        <v>7788</v>
      </c>
      <c r="AB31" s="13">
        <f t="shared" ref="AB31" si="28">R31+T31+V31+X31+Z31</f>
        <v>3327</v>
      </c>
      <c r="AC31" s="14">
        <f t="shared" ref="AC31" si="29">AA31+AB31</f>
        <v>11115</v>
      </c>
      <c r="AE31" s="4" t="s">
        <v>16</v>
      </c>
      <c r="AF31" s="2">
        <f t="shared" si="23"/>
        <v>4302.1533613445381</v>
      </c>
      <c r="AG31" s="2">
        <f t="shared" si="17"/>
        <v>6916.5098184512799</v>
      </c>
      <c r="AH31" s="2" t="str">
        <f t="shared" si="17"/>
        <v>N.A.</v>
      </c>
      <c r="AI31" s="2">
        <f t="shared" si="17"/>
        <v>4000</v>
      </c>
      <c r="AJ31" s="2">
        <f t="shared" si="17"/>
        <v>4720.1149425287358</v>
      </c>
      <c r="AK31" s="2">
        <f t="shared" si="17"/>
        <v>5160</v>
      </c>
      <c r="AL31" s="2">
        <f t="shared" si="17"/>
        <v>2180.235106643785</v>
      </c>
      <c r="AM31" s="2">
        <f t="shared" si="17"/>
        <v>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3141.4135850025682</v>
      </c>
      <c r="AQ31" s="13">
        <f t="shared" ref="AQ31" si="31">IFERROR(M31/AB31, "N.A.")</f>
        <v>6286.714758040278</v>
      </c>
      <c r="AR31" s="14">
        <f t="shared" ref="AR31" si="32">IFERROR(N31/AC31, "N.A.")</f>
        <v>4082.8816014394961</v>
      </c>
    </row>
    <row r="32" spans="1:44" ht="15" customHeight="1" thickBot="1" x14ac:dyDescent="0.3">
      <c r="A32" s="5" t="s">
        <v>0</v>
      </c>
      <c r="B32" s="42">
        <f>B31+C31</f>
        <v>30954610.000000004</v>
      </c>
      <c r="C32" s="43"/>
      <c r="D32" s="42">
        <f>D31+E31</f>
        <v>628000</v>
      </c>
      <c r="E32" s="43"/>
      <c r="F32" s="42">
        <f>F31+G31</f>
        <v>4905440</v>
      </c>
      <c r="G32" s="43"/>
      <c r="H32" s="42">
        <f>H31+I31</f>
        <v>8893178.9999999981</v>
      </c>
      <c r="I32" s="43"/>
      <c r="J32" s="42">
        <f>J31+K31</f>
        <v>0</v>
      </c>
      <c r="K32" s="43"/>
      <c r="L32" s="42">
        <f>L31+M31</f>
        <v>45381229</v>
      </c>
      <c r="M32" s="46"/>
      <c r="N32" s="22">
        <f>B32+D32+F32+H32+J32</f>
        <v>45381229</v>
      </c>
      <c r="P32" s="5" t="s">
        <v>0</v>
      </c>
      <c r="Q32" s="42">
        <f>Q31+R31</f>
        <v>5555</v>
      </c>
      <c r="R32" s="43"/>
      <c r="S32" s="42">
        <f>S31+T31</f>
        <v>157</v>
      </c>
      <c r="T32" s="43"/>
      <c r="U32" s="42">
        <f>U31+V31</f>
        <v>1010</v>
      </c>
      <c r="V32" s="43"/>
      <c r="W32" s="42">
        <f>W31+X31</f>
        <v>4236</v>
      </c>
      <c r="X32" s="43"/>
      <c r="Y32" s="42">
        <f>Y31+Z31</f>
        <v>157</v>
      </c>
      <c r="Z32" s="43"/>
      <c r="AA32" s="42">
        <f>AA31+AB31</f>
        <v>11115</v>
      </c>
      <c r="AB32" s="43"/>
      <c r="AC32" s="23">
        <f>Q32+S32+U32+W32+Y32</f>
        <v>11115</v>
      </c>
      <c r="AE32" s="5" t="s">
        <v>0</v>
      </c>
      <c r="AF32" s="44">
        <f>IFERROR(B32/Q32,"N.A.")</f>
        <v>5572.3870387038714</v>
      </c>
      <c r="AG32" s="45"/>
      <c r="AH32" s="44">
        <f>IFERROR(D32/S32,"N.A.")</f>
        <v>4000</v>
      </c>
      <c r="AI32" s="45"/>
      <c r="AJ32" s="44">
        <f>IFERROR(F32/U32,"N.A.")</f>
        <v>4856.8712871287125</v>
      </c>
      <c r="AK32" s="45"/>
      <c r="AL32" s="44">
        <f>IFERROR(H32/W32,"N.A.")</f>
        <v>2099.4284702549571</v>
      </c>
      <c r="AM32" s="45"/>
      <c r="AN32" s="44">
        <f>IFERROR(J32/Y32,"N.A.")</f>
        <v>0</v>
      </c>
      <c r="AO32" s="45"/>
      <c r="AP32" s="44">
        <f>IFERROR(L32/AA32,"N.A.")</f>
        <v>4082.8816014394961</v>
      </c>
      <c r="AQ32" s="45"/>
      <c r="AR32" s="16">
        <f>IFERROR(N32/AC32, "N.A.")</f>
        <v>4082.8816014394961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2402229.9999999995</v>
      </c>
      <c r="C39" s="2"/>
      <c r="D39" s="2"/>
      <c r="E39" s="2"/>
      <c r="F39" s="2"/>
      <c r="G39" s="2"/>
      <c r="H39" s="2">
        <v>659296</v>
      </c>
      <c r="I39" s="2"/>
      <c r="J39" s="2"/>
      <c r="K39" s="2"/>
      <c r="L39" s="1">
        <f>B39+D39+F39+H39+J39</f>
        <v>3061525.9999999995</v>
      </c>
      <c r="M39" s="13">
        <f>C39+E39+G39+I39+K39</f>
        <v>0</v>
      </c>
      <c r="N39" s="14">
        <f>L39+M39</f>
        <v>3061525.9999999995</v>
      </c>
      <c r="P39" s="3" t="s">
        <v>12</v>
      </c>
      <c r="Q39" s="2">
        <v>575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1347</v>
      </c>
      <c r="X39" s="2">
        <v>0</v>
      </c>
      <c r="Y39" s="2">
        <v>0</v>
      </c>
      <c r="Z39" s="2">
        <v>0</v>
      </c>
      <c r="AA39" s="1">
        <f>Q39+S39+U39+W39+Y39</f>
        <v>1922</v>
      </c>
      <c r="AB39" s="13">
        <f>R39+T39+V39+X39+Z39</f>
        <v>0</v>
      </c>
      <c r="AC39" s="14">
        <f>AA39+AB39</f>
        <v>1922</v>
      </c>
      <c r="AE39" s="3" t="s">
        <v>12</v>
      </c>
      <c r="AF39" s="2">
        <f>IFERROR(B39/Q39, "N.A.")</f>
        <v>4177.7913043478256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489.45508537490718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1592.8855359001038</v>
      </c>
      <c r="AQ39" s="13" t="str">
        <f t="shared" si="33"/>
        <v>N.A.</v>
      </c>
      <c r="AR39" s="14">
        <f t="shared" si="33"/>
        <v>1592.8855359001038</v>
      </c>
    </row>
    <row r="40" spans="1:44" ht="15" customHeight="1" thickBot="1" x14ac:dyDescent="0.3">
      <c r="A40" s="3" t="s">
        <v>13</v>
      </c>
      <c r="B40" s="2">
        <v>1974860.0000000002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1974860.0000000002</v>
      </c>
      <c r="M40" s="13">
        <f t="shared" si="34"/>
        <v>0</v>
      </c>
      <c r="N40" s="14">
        <f t="shared" ref="N40:N42" si="35">L40+M40</f>
        <v>1974860.0000000002</v>
      </c>
      <c r="P40" s="3" t="s">
        <v>13</v>
      </c>
      <c r="Q40" s="2">
        <v>696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696</v>
      </c>
      <c r="AB40" s="13">
        <f t="shared" si="36"/>
        <v>0</v>
      </c>
      <c r="AC40" s="14">
        <f t="shared" ref="AC40:AC42" si="37">AA40+AB40</f>
        <v>696</v>
      </c>
      <c r="AE40" s="3" t="s">
        <v>13</v>
      </c>
      <c r="AF40" s="2">
        <f t="shared" ref="AF40:AF43" si="38">IFERROR(B40/Q40, "N.A.")</f>
        <v>2837.4425287356325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2837.4425287356325</v>
      </c>
      <c r="AQ40" s="13" t="str">
        <f t="shared" si="33"/>
        <v>N.A.</v>
      </c>
      <c r="AR40" s="14">
        <f t="shared" si="33"/>
        <v>2837.4425287356325</v>
      </c>
    </row>
    <row r="41" spans="1:44" ht="15" customHeight="1" thickBot="1" x14ac:dyDescent="0.3">
      <c r="A41" s="3" t="s">
        <v>14</v>
      </c>
      <c r="B41" s="2">
        <v>11716379.999999998</v>
      </c>
      <c r="C41" s="2">
        <v>16696630.000000004</v>
      </c>
      <c r="D41" s="2"/>
      <c r="E41" s="2"/>
      <c r="F41" s="2"/>
      <c r="G41" s="2"/>
      <c r="H41" s="2"/>
      <c r="I41" s="2">
        <v>942000.00000000012</v>
      </c>
      <c r="J41" s="2">
        <v>0</v>
      </c>
      <c r="K41" s="2"/>
      <c r="L41" s="1">
        <f t="shared" si="34"/>
        <v>11716379.999999998</v>
      </c>
      <c r="M41" s="13">
        <f t="shared" si="34"/>
        <v>17638630.000000004</v>
      </c>
      <c r="N41" s="14">
        <f t="shared" si="35"/>
        <v>29355010</v>
      </c>
      <c r="P41" s="3" t="s">
        <v>14</v>
      </c>
      <c r="Q41" s="2">
        <v>2313</v>
      </c>
      <c r="R41" s="2">
        <v>3285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539</v>
      </c>
      <c r="Y41" s="2">
        <v>157</v>
      </c>
      <c r="Z41" s="2">
        <v>0</v>
      </c>
      <c r="AA41" s="1">
        <f t="shared" si="36"/>
        <v>2470</v>
      </c>
      <c r="AB41" s="13">
        <f t="shared" si="36"/>
        <v>3824</v>
      </c>
      <c r="AC41" s="14">
        <f t="shared" si="37"/>
        <v>6294</v>
      </c>
      <c r="AE41" s="3" t="s">
        <v>14</v>
      </c>
      <c r="AF41" s="2">
        <f t="shared" si="38"/>
        <v>5065.4474708171201</v>
      </c>
      <c r="AG41" s="2">
        <f t="shared" si="33"/>
        <v>5082.6879756468807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1747.6808905380335</v>
      </c>
      <c r="AN41" s="2">
        <f t="shared" si="33"/>
        <v>0</v>
      </c>
      <c r="AO41" s="2" t="str">
        <f t="shared" si="33"/>
        <v>N.A.</v>
      </c>
      <c r="AP41" s="15">
        <f t="shared" si="33"/>
        <v>4743.4736842105258</v>
      </c>
      <c r="AQ41" s="13">
        <f t="shared" si="33"/>
        <v>4612.6124476987461</v>
      </c>
      <c r="AR41" s="14">
        <f t="shared" si="33"/>
        <v>4663.9672704162695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96500</v>
      </c>
      <c r="I42" s="2"/>
      <c r="J42" s="2"/>
      <c r="K42" s="2"/>
      <c r="L42" s="1">
        <f t="shared" si="34"/>
        <v>96500</v>
      </c>
      <c r="M42" s="13">
        <f t="shared" si="34"/>
        <v>0</v>
      </c>
      <c r="N42" s="14">
        <f t="shared" si="35"/>
        <v>96500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193</v>
      </c>
      <c r="X42" s="2">
        <v>0</v>
      </c>
      <c r="Y42" s="2">
        <v>0</v>
      </c>
      <c r="Z42" s="2">
        <v>0</v>
      </c>
      <c r="AA42" s="1">
        <f t="shared" si="36"/>
        <v>193</v>
      </c>
      <c r="AB42" s="13">
        <f t="shared" si="36"/>
        <v>0</v>
      </c>
      <c r="AC42" s="14">
        <f t="shared" si="37"/>
        <v>193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>
        <f t="shared" si="33"/>
        <v>500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>
        <f t="shared" si="33"/>
        <v>500</v>
      </c>
      <c r="AQ42" s="13" t="str">
        <f t="shared" si="33"/>
        <v>N.A.</v>
      </c>
      <c r="AR42" s="14">
        <f t="shared" si="33"/>
        <v>500</v>
      </c>
    </row>
    <row r="43" spans="1:44" ht="15" customHeight="1" thickBot="1" x14ac:dyDescent="0.3">
      <c r="A43" s="4" t="s">
        <v>16</v>
      </c>
      <c r="B43" s="2">
        <v>16093470</v>
      </c>
      <c r="C43" s="2">
        <v>16696630.000000004</v>
      </c>
      <c r="D43" s="2"/>
      <c r="E43" s="2"/>
      <c r="F43" s="2"/>
      <c r="G43" s="2"/>
      <c r="H43" s="2">
        <v>755795.99999999988</v>
      </c>
      <c r="I43" s="2">
        <v>942000.00000000012</v>
      </c>
      <c r="J43" s="2">
        <v>0</v>
      </c>
      <c r="K43" s="2"/>
      <c r="L43" s="1">
        <f t="shared" ref="L43" si="39">B43+D43+F43+H43+J43</f>
        <v>16849266</v>
      </c>
      <c r="M43" s="13">
        <f t="shared" ref="M43" si="40">C43+E43+G43+I43+K43</f>
        <v>17638630.000000004</v>
      </c>
      <c r="N43" s="21">
        <f t="shared" ref="N43" si="41">L43+M43</f>
        <v>34487896</v>
      </c>
      <c r="P43" s="4" t="s">
        <v>16</v>
      </c>
      <c r="Q43" s="2">
        <v>3584</v>
      </c>
      <c r="R43" s="2">
        <v>3285</v>
      </c>
      <c r="S43" s="2">
        <v>0</v>
      </c>
      <c r="T43" s="2">
        <v>0</v>
      </c>
      <c r="U43" s="2">
        <v>0</v>
      </c>
      <c r="V43" s="2">
        <v>0</v>
      </c>
      <c r="W43" s="2">
        <v>1540</v>
      </c>
      <c r="X43" s="2">
        <v>539</v>
      </c>
      <c r="Y43" s="2">
        <v>157</v>
      </c>
      <c r="Z43" s="2">
        <v>0</v>
      </c>
      <c r="AA43" s="1">
        <f t="shared" ref="AA43" si="42">Q43+S43+U43+W43+Y43</f>
        <v>5281</v>
      </c>
      <c r="AB43" s="13">
        <f t="shared" ref="AB43" si="43">R43+T43+V43+X43+Z43</f>
        <v>3824</v>
      </c>
      <c r="AC43" s="21">
        <f t="shared" ref="AC43" si="44">AA43+AB43</f>
        <v>9105</v>
      </c>
      <c r="AE43" s="4" t="s">
        <v>16</v>
      </c>
      <c r="AF43" s="2">
        <f t="shared" si="38"/>
        <v>4490.3655133928569</v>
      </c>
      <c r="AG43" s="2">
        <f t="shared" si="33"/>
        <v>5082.6879756468807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490.77662337662332</v>
      </c>
      <c r="AM43" s="2">
        <f t="shared" si="33"/>
        <v>1747.6808905380335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3190.5445938269268</v>
      </c>
      <c r="AQ43" s="13">
        <f t="shared" ref="AQ43" si="46">IFERROR(M43/AB43, "N.A.")</f>
        <v>4612.6124476987461</v>
      </c>
      <c r="AR43" s="14">
        <f t="shared" ref="AR43" si="47">IFERROR(N43/AC43, "N.A.")</f>
        <v>3787.7974739154311</v>
      </c>
    </row>
    <row r="44" spans="1:44" ht="15" customHeight="1" thickBot="1" x14ac:dyDescent="0.3">
      <c r="A44" s="5" t="s">
        <v>0</v>
      </c>
      <c r="B44" s="42">
        <f>B43+C43</f>
        <v>32790100.000000004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1697796</v>
      </c>
      <c r="I44" s="43"/>
      <c r="J44" s="42">
        <f>J43+K43</f>
        <v>0</v>
      </c>
      <c r="K44" s="43"/>
      <c r="L44" s="42">
        <f>L43+M43</f>
        <v>34487896</v>
      </c>
      <c r="M44" s="46"/>
      <c r="N44" s="22">
        <f>B44+D44+F44+H44+J44</f>
        <v>34487896</v>
      </c>
      <c r="P44" s="5" t="s">
        <v>0</v>
      </c>
      <c r="Q44" s="42">
        <f>Q43+R43</f>
        <v>6869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2079</v>
      </c>
      <c r="X44" s="43"/>
      <c r="Y44" s="42">
        <f>Y43+Z43</f>
        <v>157</v>
      </c>
      <c r="Z44" s="43"/>
      <c r="AA44" s="42">
        <f>AA43+AB43</f>
        <v>9105</v>
      </c>
      <c r="AB44" s="46"/>
      <c r="AC44" s="22">
        <f>Q44+S44+U44+W44+Y44</f>
        <v>9105</v>
      </c>
      <c r="AE44" s="5" t="s">
        <v>0</v>
      </c>
      <c r="AF44" s="44">
        <f>IFERROR(B44/Q44,"N.A.")</f>
        <v>4773.6351725141949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816.64069264069269</v>
      </c>
      <c r="AM44" s="45"/>
      <c r="AN44" s="44">
        <f>IFERROR(J44/Y44,"N.A.")</f>
        <v>0</v>
      </c>
      <c r="AO44" s="45"/>
      <c r="AP44" s="44">
        <f>IFERROR(L44/AA44,"N.A.")</f>
        <v>3787.7974739154311</v>
      </c>
      <c r="AQ44" s="45"/>
      <c r="AR44" s="16">
        <f>IFERROR(N44/AC44, "N.A.")</f>
        <v>3787.7974739154311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>
        <v>1697640</v>
      </c>
      <c r="I15" s="2"/>
      <c r="J15" s="2"/>
      <c r="K15" s="2"/>
      <c r="L15" s="1">
        <f>B15+D15+F15+H15+J15</f>
        <v>1697640</v>
      </c>
      <c r="M15" s="13">
        <f>C15+E15+G15+I15+K15</f>
        <v>0</v>
      </c>
      <c r="N15" s="14">
        <f>L15+M15</f>
        <v>1697640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658</v>
      </c>
      <c r="X15" s="2">
        <v>0</v>
      </c>
      <c r="Y15" s="2">
        <v>0</v>
      </c>
      <c r="Z15" s="2">
        <v>0</v>
      </c>
      <c r="AA15" s="1">
        <f>Q15+S15+U15+W15+Y15</f>
        <v>658</v>
      </c>
      <c r="AB15" s="13">
        <f>R15+T15+V15+X15+Z15</f>
        <v>0</v>
      </c>
      <c r="AC15" s="14">
        <f>AA15+AB15</f>
        <v>658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2580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2580</v>
      </c>
      <c r="AQ15" s="13" t="str">
        <f t="shared" si="0"/>
        <v>N.A.</v>
      </c>
      <c r="AR15" s="14">
        <f t="shared" si="0"/>
        <v>2580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4277000.0000000009</v>
      </c>
      <c r="C17" s="2">
        <v>32571000</v>
      </c>
      <c r="D17" s="2">
        <v>282940</v>
      </c>
      <c r="E17" s="2"/>
      <c r="F17" s="2"/>
      <c r="G17" s="2"/>
      <c r="H17" s="2"/>
      <c r="I17" s="2">
        <v>9870000</v>
      </c>
      <c r="J17" s="2"/>
      <c r="K17" s="2"/>
      <c r="L17" s="1">
        <f t="shared" si="1"/>
        <v>4559940.0000000009</v>
      </c>
      <c r="M17" s="13">
        <f t="shared" si="1"/>
        <v>42441000</v>
      </c>
      <c r="N17" s="14">
        <f t="shared" si="2"/>
        <v>47000940</v>
      </c>
      <c r="P17" s="3" t="s">
        <v>14</v>
      </c>
      <c r="Q17" s="2">
        <v>987</v>
      </c>
      <c r="R17" s="2">
        <v>2303</v>
      </c>
      <c r="S17" s="2">
        <v>329</v>
      </c>
      <c r="T17" s="2">
        <v>0</v>
      </c>
      <c r="U17" s="2">
        <v>0</v>
      </c>
      <c r="V17" s="2">
        <v>0</v>
      </c>
      <c r="W17" s="2">
        <v>0</v>
      </c>
      <c r="X17" s="2">
        <v>329</v>
      </c>
      <c r="Y17" s="2">
        <v>0</v>
      </c>
      <c r="Z17" s="2">
        <v>0</v>
      </c>
      <c r="AA17" s="1">
        <f t="shared" si="3"/>
        <v>1316</v>
      </c>
      <c r="AB17" s="13">
        <f t="shared" si="3"/>
        <v>2632</v>
      </c>
      <c r="AC17" s="14">
        <f t="shared" si="4"/>
        <v>3948</v>
      </c>
      <c r="AE17" s="3" t="s">
        <v>14</v>
      </c>
      <c r="AF17" s="2">
        <f t="shared" si="5"/>
        <v>4333.3333333333339</v>
      </c>
      <c r="AG17" s="2">
        <f t="shared" si="0"/>
        <v>14142.857142857143</v>
      </c>
      <c r="AH17" s="2">
        <f t="shared" si="0"/>
        <v>860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30000</v>
      </c>
      <c r="AN17" s="2" t="str">
        <f t="shared" si="0"/>
        <v>N.A.</v>
      </c>
      <c r="AO17" s="2" t="str">
        <f t="shared" si="0"/>
        <v>N.A.</v>
      </c>
      <c r="AP17" s="15">
        <f t="shared" si="0"/>
        <v>3465.0000000000009</v>
      </c>
      <c r="AQ17" s="13">
        <f t="shared" si="0"/>
        <v>16125</v>
      </c>
      <c r="AR17" s="14">
        <f t="shared" si="0"/>
        <v>11905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4277000.0000000009</v>
      </c>
      <c r="C19" s="2">
        <v>32571000</v>
      </c>
      <c r="D19" s="2">
        <v>282940</v>
      </c>
      <c r="E19" s="2"/>
      <c r="F19" s="2"/>
      <c r="G19" s="2"/>
      <c r="H19" s="2">
        <v>1697640</v>
      </c>
      <c r="I19" s="2">
        <v>9870000</v>
      </c>
      <c r="J19" s="2"/>
      <c r="K19" s="2"/>
      <c r="L19" s="1">
        <f t="shared" ref="L19" si="6">B19+D19+F19+H19+J19</f>
        <v>6257580.0000000009</v>
      </c>
      <c r="M19" s="13">
        <f t="shared" ref="M19" si="7">C19+E19+G19+I19+K19</f>
        <v>42441000</v>
      </c>
      <c r="N19" s="21">
        <f t="shared" ref="N19" si="8">L19+M19</f>
        <v>48698580</v>
      </c>
      <c r="P19" s="4" t="s">
        <v>16</v>
      </c>
      <c r="Q19" s="2">
        <v>987</v>
      </c>
      <c r="R19" s="2">
        <v>2303</v>
      </c>
      <c r="S19" s="2">
        <v>329</v>
      </c>
      <c r="T19" s="2">
        <v>0</v>
      </c>
      <c r="U19" s="2">
        <v>0</v>
      </c>
      <c r="V19" s="2">
        <v>0</v>
      </c>
      <c r="W19" s="2">
        <v>658</v>
      </c>
      <c r="X19" s="2">
        <v>329</v>
      </c>
      <c r="Y19" s="2">
        <v>0</v>
      </c>
      <c r="Z19" s="2">
        <v>0</v>
      </c>
      <c r="AA19" s="1">
        <f t="shared" ref="AA19" si="9">Q19+S19+U19+W19+Y19</f>
        <v>1974</v>
      </c>
      <c r="AB19" s="13">
        <f t="shared" ref="AB19" si="10">R19+T19+V19+X19+Z19</f>
        <v>2632</v>
      </c>
      <c r="AC19" s="14">
        <f t="shared" ref="AC19" si="11">AA19+AB19</f>
        <v>4606</v>
      </c>
      <c r="AE19" s="4" t="s">
        <v>16</v>
      </c>
      <c r="AF19" s="2">
        <f t="shared" si="5"/>
        <v>4333.3333333333339</v>
      </c>
      <c r="AG19" s="2">
        <f t="shared" si="0"/>
        <v>14142.857142857143</v>
      </c>
      <c r="AH19" s="2">
        <f t="shared" si="0"/>
        <v>860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2580</v>
      </c>
      <c r="AM19" s="2">
        <f t="shared" si="0"/>
        <v>30000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3170.0000000000005</v>
      </c>
      <c r="AQ19" s="13">
        <f t="shared" ref="AQ19" si="13">IFERROR(M19/AB19, "N.A.")</f>
        <v>16125</v>
      </c>
      <c r="AR19" s="14">
        <f t="shared" ref="AR19" si="14">IFERROR(N19/AC19, "N.A.")</f>
        <v>10572.857142857143</v>
      </c>
    </row>
    <row r="20" spans="1:44" ht="15" customHeight="1" thickBot="1" x14ac:dyDescent="0.3">
      <c r="A20" s="5" t="s">
        <v>0</v>
      </c>
      <c r="B20" s="42">
        <f>B19+C19</f>
        <v>36848000</v>
      </c>
      <c r="C20" s="43"/>
      <c r="D20" s="42">
        <f>D19+E19</f>
        <v>282940</v>
      </c>
      <c r="E20" s="43"/>
      <c r="F20" s="42">
        <f>F19+G19</f>
        <v>0</v>
      </c>
      <c r="G20" s="43"/>
      <c r="H20" s="42">
        <f>H19+I19</f>
        <v>11567640</v>
      </c>
      <c r="I20" s="43"/>
      <c r="J20" s="42">
        <f>J19+K19</f>
        <v>0</v>
      </c>
      <c r="K20" s="43"/>
      <c r="L20" s="42">
        <f>L19+M19</f>
        <v>48698580</v>
      </c>
      <c r="M20" s="46"/>
      <c r="N20" s="22">
        <f>B20+D20+F20+H20+J20</f>
        <v>48698580</v>
      </c>
      <c r="P20" s="5" t="s">
        <v>0</v>
      </c>
      <c r="Q20" s="42">
        <f>Q19+R19</f>
        <v>3290</v>
      </c>
      <c r="R20" s="43"/>
      <c r="S20" s="42">
        <f>S19+T19</f>
        <v>329</v>
      </c>
      <c r="T20" s="43"/>
      <c r="U20" s="42">
        <f>U19+V19</f>
        <v>0</v>
      </c>
      <c r="V20" s="43"/>
      <c r="W20" s="42">
        <f>W19+X19</f>
        <v>987</v>
      </c>
      <c r="X20" s="43"/>
      <c r="Y20" s="42">
        <f>Y19+Z19</f>
        <v>0</v>
      </c>
      <c r="Z20" s="43"/>
      <c r="AA20" s="42">
        <f>AA19+AB19</f>
        <v>4606</v>
      </c>
      <c r="AB20" s="43"/>
      <c r="AC20" s="23">
        <f>Q20+S20+U20+W20+Y20</f>
        <v>4606</v>
      </c>
      <c r="AE20" s="5" t="s">
        <v>0</v>
      </c>
      <c r="AF20" s="44">
        <f>IFERROR(B20/Q20,"N.A.")</f>
        <v>11200</v>
      </c>
      <c r="AG20" s="45"/>
      <c r="AH20" s="44">
        <f>IFERROR(D20/S20,"N.A.")</f>
        <v>860</v>
      </c>
      <c r="AI20" s="45"/>
      <c r="AJ20" s="44" t="str">
        <f>IFERROR(F20/U20,"N.A.")</f>
        <v>N.A.</v>
      </c>
      <c r="AK20" s="45"/>
      <c r="AL20" s="44">
        <f>IFERROR(H20/W20,"N.A.")</f>
        <v>11720</v>
      </c>
      <c r="AM20" s="45"/>
      <c r="AN20" s="44" t="str">
        <f>IFERROR(J20/Y20,"N.A.")</f>
        <v>N.A.</v>
      </c>
      <c r="AO20" s="45"/>
      <c r="AP20" s="44">
        <f>IFERROR(L20/AA20,"N.A.")</f>
        <v>10572.857142857143</v>
      </c>
      <c r="AQ20" s="45"/>
      <c r="AR20" s="16">
        <f>IFERROR(N20/AC20, "N.A.")</f>
        <v>10572.857142857143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1697640</v>
      </c>
      <c r="I27" s="2"/>
      <c r="J27" s="2"/>
      <c r="K27" s="2"/>
      <c r="L27" s="1">
        <f>B27+D27+F27+H27+J27</f>
        <v>1697640</v>
      </c>
      <c r="M27" s="13">
        <f>C27+E27+G27+I27+K27</f>
        <v>0</v>
      </c>
      <c r="N27" s="14">
        <f>L27+M27</f>
        <v>1697640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658</v>
      </c>
      <c r="X27" s="2">
        <v>0</v>
      </c>
      <c r="Y27" s="2">
        <v>0</v>
      </c>
      <c r="Z27" s="2">
        <v>0</v>
      </c>
      <c r="AA27" s="1">
        <f>Q27+S27+U27+W27+Y27</f>
        <v>658</v>
      </c>
      <c r="AB27" s="13">
        <f>R27+T27+V27+X27+Z27</f>
        <v>0</v>
      </c>
      <c r="AC27" s="14">
        <f>AA27+AB27</f>
        <v>658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2580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2580</v>
      </c>
      <c r="AQ27" s="13" t="str">
        <f t="shared" si="15"/>
        <v>N.A.</v>
      </c>
      <c r="AR27" s="14">
        <f t="shared" si="15"/>
        <v>2580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4277000</v>
      </c>
      <c r="C29" s="2">
        <v>20069000.000000004</v>
      </c>
      <c r="D29" s="2">
        <v>282940</v>
      </c>
      <c r="E29" s="2"/>
      <c r="F29" s="2"/>
      <c r="G29" s="2"/>
      <c r="H29" s="2"/>
      <c r="I29" s="2">
        <v>9870000</v>
      </c>
      <c r="J29" s="2"/>
      <c r="K29" s="2"/>
      <c r="L29" s="1">
        <f t="shared" si="16"/>
        <v>4559940</v>
      </c>
      <c r="M29" s="13">
        <f t="shared" si="16"/>
        <v>29939000.000000004</v>
      </c>
      <c r="N29" s="14">
        <f t="shared" si="17"/>
        <v>34498940</v>
      </c>
      <c r="P29" s="3" t="s">
        <v>14</v>
      </c>
      <c r="Q29" s="2">
        <v>658</v>
      </c>
      <c r="R29" s="2">
        <v>987</v>
      </c>
      <c r="S29" s="2">
        <v>329</v>
      </c>
      <c r="T29" s="2">
        <v>0</v>
      </c>
      <c r="U29" s="2">
        <v>0</v>
      </c>
      <c r="V29" s="2">
        <v>0</v>
      </c>
      <c r="W29" s="2">
        <v>0</v>
      </c>
      <c r="X29" s="2">
        <v>329</v>
      </c>
      <c r="Y29" s="2">
        <v>0</v>
      </c>
      <c r="Z29" s="2">
        <v>0</v>
      </c>
      <c r="AA29" s="1">
        <f t="shared" si="18"/>
        <v>987</v>
      </c>
      <c r="AB29" s="13">
        <f t="shared" si="18"/>
        <v>1316</v>
      </c>
      <c r="AC29" s="14">
        <f t="shared" si="19"/>
        <v>2303</v>
      </c>
      <c r="AE29" s="3" t="s">
        <v>14</v>
      </c>
      <c r="AF29" s="2">
        <f t="shared" si="20"/>
        <v>6500</v>
      </c>
      <c r="AG29" s="2">
        <f t="shared" si="15"/>
        <v>20333.333333333336</v>
      </c>
      <c r="AH29" s="2">
        <f t="shared" si="15"/>
        <v>860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30000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4620</v>
      </c>
      <c r="AQ29" s="13">
        <f t="shared" si="15"/>
        <v>22750.000000000004</v>
      </c>
      <c r="AR29" s="14">
        <f t="shared" si="15"/>
        <v>14980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4277000</v>
      </c>
      <c r="C31" s="2">
        <v>20069000.000000004</v>
      </c>
      <c r="D31" s="2">
        <v>282940</v>
      </c>
      <c r="E31" s="2"/>
      <c r="F31" s="2"/>
      <c r="G31" s="2"/>
      <c r="H31" s="2">
        <v>1697640</v>
      </c>
      <c r="I31" s="2">
        <v>9870000</v>
      </c>
      <c r="J31" s="2"/>
      <c r="K31" s="2"/>
      <c r="L31" s="1">
        <f t="shared" ref="L31" si="21">B31+D31+F31+H31+J31</f>
        <v>6257580</v>
      </c>
      <c r="M31" s="13">
        <f t="shared" ref="M31" si="22">C31+E31+G31+I31+K31</f>
        <v>29939000.000000004</v>
      </c>
      <c r="N31" s="21">
        <f t="shared" ref="N31" si="23">L31+M31</f>
        <v>36196580</v>
      </c>
      <c r="P31" s="4" t="s">
        <v>16</v>
      </c>
      <c r="Q31" s="2">
        <v>658</v>
      </c>
      <c r="R31" s="2">
        <v>987</v>
      </c>
      <c r="S31" s="2">
        <v>329</v>
      </c>
      <c r="T31" s="2">
        <v>0</v>
      </c>
      <c r="U31" s="2">
        <v>0</v>
      </c>
      <c r="V31" s="2">
        <v>0</v>
      </c>
      <c r="W31" s="2">
        <v>658</v>
      </c>
      <c r="X31" s="2">
        <v>329</v>
      </c>
      <c r="Y31" s="2">
        <v>0</v>
      </c>
      <c r="Z31" s="2">
        <v>0</v>
      </c>
      <c r="AA31" s="1">
        <f t="shared" ref="AA31" si="24">Q31+S31+U31+W31+Y31</f>
        <v>1645</v>
      </c>
      <c r="AB31" s="13">
        <f t="shared" ref="AB31" si="25">R31+T31+V31+X31+Z31</f>
        <v>1316</v>
      </c>
      <c r="AC31" s="14">
        <f t="shared" ref="AC31" si="26">AA31+AB31</f>
        <v>2961</v>
      </c>
      <c r="AE31" s="4" t="s">
        <v>16</v>
      </c>
      <c r="AF31" s="2">
        <f t="shared" si="20"/>
        <v>6500</v>
      </c>
      <c r="AG31" s="2">
        <f t="shared" si="15"/>
        <v>20333.333333333336</v>
      </c>
      <c r="AH31" s="2">
        <f t="shared" si="15"/>
        <v>860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2580</v>
      </c>
      <c r="AM31" s="2">
        <f t="shared" si="15"/>
        <v>30000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3804</v>
      </c>
      <c r="AQ31" s="13">
        <f t="shared" ref="AQ31" si="28">IFERROR(M31/AB31, "N.A.")</f>
        <v>22750.000000000004</v>
      </c>
      <c r="AR31" s="14">
        <f t="shared" ref="AR31" si="29">IFERROR(N31/AC31, "N.A.")</f>
        <v>12224.444444444445</v>
      </c>
    </row>
    <row r="32" spans="1:44" ht="15" customHeight="1" thickBot="1" x14ac:dyDescent="0.3">
      <c r="A32" s="5" t="s">
        <v>0</v>
      </c>
      <c r="B32" s="42">
        <f>B31+C31</f>
        <v>24346000.000000004</v>
      </c>
      <c r="C32" s="43"/>
      <c r="D32" s="42">
        <f>D31+E31</f>
        <v>282940</v>
      </c>
      <c r="E32" s="43"/>
      <c r="F32" s="42">
        <f>F31+G31</f>
        <v>0</v>
      </c>
      <c r="G32" s="43"/>
      <c r="H32" s="42">
        <f>H31+I31</f>
        <v>11567640</v>
      </c>
      <c r="I32" s="43"/>
      <c r="J32" s="42">
        <f>J31+K31</f>
        <v>0</v>
      </c>
      <c r="K32" s="43"/>
      <c r="L32" s="42">
        <f>L31+M31</f>
        <v>36196580</v>
      </c>
      <c r="M32" s="46"/>
      <c r="N32" s="22">
        <f>B32+D32+F32+H32+J32</f>
        <v>36196580</v>
      </c>
      <c r="P32" s="5" t="s">
        <v>0</v>
      </c>
      <c r="Q32" s="42">
        <f>Q31+R31</f>
        <v>1645</v>
      </c>
      <c r="R32" s="43"/>
      <c r="S32" s="42">
        <f>S31+T31</f>
        <v>329</v>
      </c>
      <c r="T32" s="43"/>
      <c r="U32" s="42">
        <f>U31+V31</f>
        <v>0</v>
      </c>
      <c r="V32" s="43"/>
      <c r="W32" s="42">
        <f>W31+X31</f>
        <v>987</v>
      </c>
      <c r="X32" s="43"/>
      <c r="Y32" s="42">
        <f>Y31+Z31</f>
        <v>0</v>
      </c>
      <c r="Z32" s="43"/>
      <c r="AA32" s="42">
        <f>AA31+AB31</f>
        <v>2961</v>
      </c>
      <c r="AB32" s="43"/>
      <c r="AC32" s="23">
        <f>Q32+S32+U32+W32+Y32</f>
        <v>2961</v>
      </c>
      <c r="AE32" s="5" t="s">
        <v>0</v>
      </c>
      <c r="AF32" s="44">
        <f>IFERROR(B32/Q32,"N.A.")</f>
        <v>14800.000000000002</v>
      </c>
      <c r="AG32" s="45"/>
      <c r="AH32" s="44">
        <f>IFERROR(D32/S32,"N.A.")</f>
        <v>860</v>
      </c>
      <c r="AI32" s="45"/>
      <c r="AJ32" s="44" t="str">
        <f>IFERROR(F32/U32,"N.A.")</f>
        <v>N.A.</v>
      </c>
      <c r="AK32" s="45"/>
      <c r="AL32" s="44">
        <f>IFERROR(H32/W32,"N.A.")</f>
        <v>11720</v>
      </c>
      <c r="AM32" s="45"/>
      <c r="AN32" s="44" t="str">
        <f>IFERROR(J32/Y32,"N.A.")</f>
        <v>N.A.</v>
      </c>
      <c r="AO32" s="45"/>
      <c r="AP32" s="44">
        <f>IFERROR(L32/AA32,"N.A.")</f>
        <v>12224.444444444445</v>
      </c>
      <c r="AQ32" s="45"/>
      <c r="AR32" s="16">
        <f>IFERROR(N32/AC32, "N.A.")</f>
        <v>12224.444444444445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12502000.000000002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12502000.000000002</v>
      </c>
      <c r="N41" s="14">
        <f t="shared" si="32"/>
        <v>12502000.000000002</v>
      </c>
      <c r="P41" s="3" t="s">
        <v>14</v>
      </c>
      <c r="Q41" s="2">
        <v>329</v>
      </c>
      <c r="R41" s="2">
        <v>1316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329</v>
      </c>
      <c r="AB41" s="13">
        <f t="shared" si="33"/>
        <v>1316</v>
      </c>
      <c r="AC41" s="14">
        <f t="shared" si="34"/>
        <v>1645</v>
      </c>
      <c r="AE41" s="3" t="s">
        <v>14</v>
      </c>
      <c r="AF41" s="2">
        <f t="shared" si="35"/>
        <v>0</v>
      </c>
      <c r="AG41" s="2">
        <f t="shared" si="30"/>
        <v>9500.0000000000018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0</v>
      </c>
      <c r="AQ41" s="13">
        <f t="shared" si="30"/>
        <v>9500.0000000000018</v>
      </c>
      <c r="AR41" s="14">
        <f t="shared" si="30"/>
        <v>7600.0000000000009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0</v>
      </c>
      <c r="C43" s="2">
        <v>12502000.000000002</v>
      </c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12502000.000000002</v>
      </c>
      <c r="N43" s="21">
        <f t="shared" ref="N43" si="38">L43+M43</f>
        <v>12502000.000000002</v>
      </c>
      <c r="P43" s="4" t="s">
        <v>16</v>
      </c>
      <c r="Q43" s="2">
        <v>329</v>
      </c>
      <c r="R43" s="2">
        <v>1316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329</v>
      </c>
      <c r="AB43" s="13">
        <f t="shared" ref="AB43" si="40">R43+T43+V43+X43+Z43</f>
        <v>1316</v>
      </c>
      <c r="AC43" s="21">
        <f t="shared" ref="AC43" si="41">AA43+AB43</f>
        <v>1645</v>
      </c>
      <c r="AE43" s="4" t="s">
        <v>16</v>
      </c>
      <c r="AF43" s="2">
        <f t="shared" si="35"/>
        <v>0</v>
      </c>
      <c r="AG43" s="2">
        <f t="shared" si="30"/>
        <v>9500.0000000000018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0</v>
      </c>
      <c r="AQ43" s="13">
        <f t="shared" ref="AQ43" si="43">IFERROR(M43/AB43, "N.A.")</f>
        <v>9500.0000000000018</v>
      </c>
      <c r="AR43" s="14">
        <f t="shared" ref="AR43" si="44">IFERROR(N43/AC43, "N.A.")</f>
        <v>7600.0000000000009</v>
      </c>
    </row>
    <row r="44" spans="1:44" ht="15" customHeight="1" thickBot="1" x14ac:dyDescent="0.3">
      <c r="A44" s="5" t="s">
        <v>0</v>
      </c>
      <c r="B44" s="42">
        <f>B43+C43</f>
        <v>12502000.000000002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12502000.000000002</v>
      </c>
      <c r="M44" s="46"/>
      <c r="N44" s="22">
        <f>B44+D44+F44+H44+J44</f>
        <v>12502000.000000002</v>
      </c>
      <c r="P44" s="5" t="s">
        <v>0</v>
      </c>
      <c r="Q44" s="42">
        <f>Q43+R43</f>
        <v>1645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1645</v>
      </c>
      <c r="AB44" s="46"/>
      <c r="AC44" s="22">
        <f>Q44+S44+U44+W44+Y44</f>
        <v>1645</v>
      </c>
      <c r="AE44" s="5" t="s">
        <v>0</v>
      </c>
      <c r="AF44" s="44">
        <f>IFERROR(B44/Q44,"N.A.")</f>
        <v>7600.0000000000009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7600.0000000000009</v>
      </c>
      <c r="AQ44" s="45"/>
      <c r="AR44" s="16">
        <f>IFERROR(N44/AC44, "N.A.")</f>
        <v>7600.0000000000009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11170539.999999998</v>
      </c>
      <c r="C15" s="2"/>
      <c r="D15" s="2"/>
      <c r="E15" s="2"/>
      <c r="F15" s="2">
        <v>1870500.0000000002</v>
      </c>
      <c r="G15" s="2"/>
      <c r="H15" s="2">
        <v>19745613</v>
      </c>
      <c r="I15" s="2"/>
      <c r="J15" s="2">
        <v>0</v>
      </c>
      <c r="K15" s="2"/>
      <c r="L15" s="1">
        <f>B15+D15+F15+H15+J15</f>
        <v>32786653</v>
      </c>
      <c r="M15" s="13">
        <f>C15+E15+G15+I15+K15</f>
        <v>0</v>
      </c>
      <c r="N15" s="14">
        <f>L15+M15</f>
        <v>32786653</v>
      </c>
      <c r="P15" s="3" t="s">
        <v>12</v>
      </c>
      <c r="Q15" s="2">
        <v>2971</v>
      </c>
      <c r="R15" s="2">
        <v>0</v>
      </c>
      <c r="S15" s="2">
        <v>0</v>
      </c>
      <c r="T15" s="2">
        <v>0</v>
      </c>
      <c r="U15" s="2">
        <v>733</v>
      </c>
      <c r="V15" s="2">
        <v>0</v>
      </c>
      <c r="W15" s="2">
        <v>5092</v>
      </c>
      <c r="X15" s="2">
        <v>0</v>
      </c>
      <c r="Y15" s="2">
        <v>495</v>
      </c>
      <c r="Z15" s="2">
        <v>0</v>
      </c>
      <c r="AA15" s="1">
        <f>Q15+S15+U15+W15+Y15</f>
        <v>9291</v>
      </c>
      <c r="AB15" s="13">
        <f>R15+T15+V15+X15+Z15</f>
        <v>0</v>
      </c>
      <c r="AC15" s="14">
        <f>AA15+AB15</f>
        <v>9291</v>
      </c>
      <c r="AE15" s="3" t="s">
        <v>12</v>
      </c>
      <c r="AF15" s="2">
        <f>IFERROR(B15/Q15, "N.A.")</f>
        <v>3759.8586334567481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2551.8417462482948</v>
      </c>
      <c r="AK15" s="2" t="str">
        <f t="shared" si="0"/>
        <v>N.A.</v>
      </c>
      <c r="AL15" s="2">
        <f t="shared" si="0"/>
        <v>3877.771602513747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3528.8615864815411</v>
      </c>
      <c r="AQ15" s="13" t="str">
        <f t="shared" si="0"/>
        <v>N.A.</v>
      </c>
      <c r="AR15" s="14">
        <f t="shared" si="0"/>
        <v>3528.8615864815411</v>
      </c>
    </row>
    <row r="16" spans="1:44" ht="15" customHeight="1" thickBot="1" x14ac:dyDescent="0.3">
      <c r="A16" s="3" t="s">
        <v>13</v>
      </c>
      <c r="B16" s="2">
        <v>3059450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3059450</v>
      </c>
      <c r="M16" s="13">
        <f t="shared" si="1"/>
        <v>0</v>
      </c>
      <c r="N16" s="14">
        <f t="shared" ref="N16:N18" si="2">L16+M16</f>
        <v>3059450</v>
      </c>
      <c r="P16" s="3" t="s">
        <v>13</v>
      </c>
      <c r="Q16" s="2">
        <v>810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810</v>
      </c>
      <c r="AB16" s="13">
        <f t="shared" si="3"/>
        <v>0</v>
      </c>
      <c r="AC16" s="14">
        <f t="shared" ref="AC16:AC18" si="4">AA16+AB16</f>
        <v>810</v>
      </c>
      <c r="AE16" s="3" t="s">
        <v>13</v>
      </c>
      <c r="AF16" s="2">
        <f t="shared" ref="AF16:AF19" si="5">IFERROR(B16/Q16, "N.A.")</f>
        <v>3777.0987654320988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3777.0987654320988</v>
      </c>
      <c r="AQ16" s="13" t="str">
        <f t="shared" si="0"/>
        <v>N.A.</v>
      </c>
      <c r="AR16" s="14">
        <f t="shared" si="0"/>
        <v>3777.0987654320988</v>
      </c>
    </row>
    <row r="17" spans="1:44" ht="15" customHeight="1" thickBot="1" x14ac:dyDescent="0.3">
      <c r="A17" s="3" t="s">
        <v>14</v>
      </c>
      <c r="B17" s="2">
        <v>24525254.999999996</v>
      </c>
      <c r="C17" s="2">
        <v>74893895</v>
      </c>
      <c r="D17" s="2">
        <v>16033410</v>
      </c>
      <c r="E17" s="2"/>
      <c r="F17" s="2"/>
      <c r="G17" s="2">
        <v>3576000</v>
      </c>
      <c r="H17" s="2"/>
      <c r="I17" s="2">
        <v>9530000</v>
      </c>
      <c r="J17" s="2"/>
      <c r="K17" s="2"/>
      <c r="L17" s="1">
        <f t="shared" si="1"/>
        <v>40558665</v>
      </c>
      <c r="M17" s="13">
        <f t="shared" si="1"/>
        <v>87999895</v>
      </c>
      <c r="N17" s="14">
        <f t="shared" si="2"/>
        <v>128558560</v>
      </c>
      <c r="P17" s="3" t="s">
        <v>14</v>
      </c>
      <c r="Q17" s="2">
        <v>5955</v>
      </c>
      <c r="R17" s="2">
        <v>11313</v>
      </c>
      <c r="S17" s="2">
        <v>694</v>
      </c>
      <c r="T17" s="2">
        <v>0</v>
      </c>
      <c r="U17" s="2">
        <v>0</v>
      </c>
      <c r="V17" s="2">
        <v>894</v>
      </c>
      <c r="W17" s="2">
        <v>0</v>
      </c>
      <c r="X17" s="2">
        <v>953</v>
      </c>
      <c r="Y17" s="2">
        <v>0</v>
      </c>
      <c r="Z17" s="2">
        <v>0</v>
      </c>
      <c r="AA17" s="1">
        <f t="shared" si="3"/>
        <v>6649</v>
      </c>
      <c r="AB17" s="13">
        <f t="shared" si="3"/>
        <v>13160</v>
      </c>
      <c r="AC17" s="14">
        <f t="shared" si="4"/>
        <v>19809</v>
      </c>
      <c r="AE17" s="3" t="s">
        <v>14</v>
      </c>
      <c r="AF17" s="2">
        <f t="shared" si="5"/>
        <v>4118.4307304785889</v>
      </c>
      <c r="AG17" s="2">
        <f t="shared" si="0"/>
        <v>6620.1622027755675</v>
      </c>
      <c r="AH17" s="2">
        <f t="shared" si="0"/>
        <v>23102.896253602306</v>
      </c>
      <c r="AI17" s="2" t="str">
        <f t="shared" si="0"/>
        <v>N.A.</v>
      </c>
      <c r="AJ17" s="2" t="str">
        <f t="shared" si="0"/>
        <v>N.A.</v>
      </c>
      <c r="AK17" s="2">
        <f t="shared" si="0"/>
        <v>4000</v>
      </c>
      <c r="AL17" s="2" t="str">
        <f t="shared" si="0"/>
        <v>N.A.</v>
      </c>
      <c r="AM17" s="2">
        <f t="shared" si="0"/>
        <v>10000</v>
      </c>
      <c r="AN17" s="2" t="str">
        <f t="shared" si="0"/>
        <v>N.A.</v>
      </c>
      <c r="AO17" s="2" t="str">
        <f t="shared" si="0"/>
        <v>N.A.</v>
      </c>
      <c r="AP17" s="15">
        <f t="shared" si="0"/>
        <v>6099.9646563392989</v>
      </c>
      <c r="AQ17" s="13">
        <f t="shared" si="0"/>
        <v>6686.9221124620062</v>
      </c>
      <c r="AR17" s="14">
        <f t="shared" si="0"/>
        <v>6489.9066081074261</v>
      </c>
    </row>
    <row r="18" spans="1:44" ht="15" customHeight="1" thickBot="1" x14ac:dyDescent="0.3">
      <c r="A18" s="3" t="s">
        <v>15</v>
      </c>
      <c r="B18" s="2">
        <v>5196400.0000000009</v>
      </c>
      <c r="C18" s="2"/>
      <c r="D18" s="2"/>
      <c r="E18" s="2"/>
      <c r="F18" s="2"/>
      <c r="G18" s="2"/>
      <c r="H18" s="2">
        <v>2536227.9999999995</v>
      </c>
      <c r="I18" s="2"/>
      <c r="J18" s="2">
        <v>0</v>
      </c>
      <c r="K18" s="2"/>
      <c r="L18" s="1">
        <f t="shared" si="1"/>
        <v>7732628</v>
      </c>
      <c r="M18" s="13">
        <f t="shared" si="1"/>
        <v>0</v>
      </c>
      <c r="N18" s="14">
        <f t="shared" si="2"/>
        <v>7732628</v>
      </c>
      <c r="P18" s="3" t="s">
        <v>15</v>
      </c>
      <c r="Q18" s="2">
        <v>1940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7097</v>
      </c>
      <c r="X18" s="2">
        <v>0</v>
      </c>
      <c r="Y18" s="2">
        <v>1368</v>
      </c>
      <c r="Z18" s="2">
        <v>0</v>
      </c>
      <c r="AA18" s="1">
        <f t="shared" si="3"/>
        <v>10405</v>
      </c>
      <c r="AB18" s="13">
        <f t="shared" si="3"/>
        <v>0</v>
      </c>
      <c r="AC18" s="21">
        <f t="shared" si="4"/>
        <v>10405</v>
      </c>
      <c r="AE18" s="3" t="s">
        <v>15</v>
      </c>
      <c r="AF18" s="2">
        <f t="shared" si="5"/>
        <v>2678.5567010309283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357.36621107510211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743.16463238827487</v>
      </c>
      <c r="AQ18" s="13" t="str">
        <f t="shared" si="0"/>
        <v>N.A.</v>
      </c>
      <c r="AR18" s="14">
        <f t="shared" si="0"/>
        <v>743.16463238827487</v>
      </c>
    </row>
    <row r="19" spans="1:44" ht="15" customHeight="1" thickBot="1" x14ac:dyDescent="0.3">
      <c r="A19" s="4" t="s">
        <v>16</v>
      </c>
      <c r="B19" s="2">
        <v>43951645</v>
      </c>
      <c r="C19" s="2">
        <v>74893895</v>
      </c>
      <c r="D19" s="2">
        <v>16033410</v>
      </c>
      <c r="E19" s="2"/>
      <c r="F19" s="2">
        <v>1870500.0000000002</v>
      </c>
      <c r="G19" s="2">
        <v>3576000</v>
      </c>
      <c r="H19" s="2">
        <v>22281841.000000007</v>
      </c>
      <c r="I19" s="2">
        <v>9530000</v>
      </c>
      <c r="J19" s="2">
        <v>0</v>
      </c>
      <c r="K19" s="2"/>
      <c r="L19" s="1">
        <f t="shared" ref="L19" si="6">B19+D19+F19+H19+J19</f>
        <v>84137396</v>
      </c>
      <c r="M19" s="13">
        <f t="shared" ref="M19" si="7">C19+E19+G19+I19+K19</f>
        <v>87999895</v>
      </c>
      <c r="N19" s="21">
        <f t="shared" ref="N19" si="8">L19+M19</f>
        <v>172137291</v>
      </c>
      <c r="P19" s="4" t="s">
        <v>16</v>
      </c>
      <c r="Q19" s="2">
        <v>11676</v>
      </c>
      <c r="R19" s="2">
        <v>11313</v>
      </c>
      <c r="S19" s="2">
        <v>694</v>
      </c>
      <c r="T19" s="2">
        <v>0</v>
      </c>
      <c r="U19" s="2">
        <v>733</v>
      </c>
      <c r="V19" s="2">
        <v>894</v>
      </c>
      <c r="W19" s="2">
        <v>12189</v>
      </c>
      <c r="X19" s="2">
        <v>953</v>
      </c>
      <c r="Y19" s="2">
        <v>1863</v>
      </c>
      <c r="Z19" s="2">
        <v>0</v>
      </c>
      <c r="AA19" s="1">
        <f t="shared" ref="AA19" si="9">Q19+S19+U19+W19+Y19</f>
        <v>27155</v>
      </c>
      <c r="AB19" s="13">
        <f t="shared" ref="AB19" si="10">R19+T19+V19+X19+Z19</f>
        <v>13160</v>
      </c>
      <c r="AC19" s="14">
        <f t="shared" ref="AC19" si="11">AA19+AB19</f>
        <v>40315</v>
      </c>
      <c r="AE19" s="4" t="s">
        <v>16</v>
      </c>
      <c r="AF19" s="2">
        <f t="shared" si="5"/>
        <v>3764.272439191504</v>
      </c>
      <c r="AG19" s="2">
        <f t="shared" si="0"/>
        <v>6620.1622027755675</v>
      </c>
      <c r="AH19" s="2">
        <f t="shared" si="0"/>
        <v>23102.896253602306</v>
      </c>
      <c r="AI19" s="2" t="str">
        <f t="shared" si="0"/>
        <v>N.A.</v>
      </c>
      <c r="AJ19" s="2">
        <f t="shared" si="0"/>
        <v>2551.8417462482948</v>
      </c>
      <c r="AK19" s="2">
        <f t="shared" si="0"/>
        <v>4000</v>
      </c>
      <c r="AL19" s="2">
        <f t="shared" si="0"/>
        <v>1828.0286323734522</v>
      </c>
      <c r="AM19" s="2">
        <f t="shared" si="0"/>
        <v>10000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3098.4126680169397</v>
      </c>
      <c r="AQ19" s="13">
        <f t="shared" ref="AQ19" si="13">IFERROR(M19/AB19, "N.A.")</f>
        <v>6686.9221124620062</v>
      </c>
      <c r="AR19" s="14">
        <f t="shared" ref="AR19" si="14">IFERROR(N19/AC19, "N.A.")</f>
        <v>4269.8075406176358</v>
      </c>
    </row>
    <row r="20" spans="1:44" ht="15" customHeight="1" thickBot="1" x14ac:dyDescent="0.3">
      <c r="A20" s="5" t="s">
        <v>0</v>
      </c>
      <c r="B20" s="42">
        <f>B19+C19</f>
        <v>118845540</v>
      </c>
      <c r="C20" s="43"/>
      <c r="D20" s="42">
        <f>D19+E19</f>
        <v>16033410</v>
      </c>
      <c r="E20" s="43"/>
      <c r="F20" s="42">
        <f>F19+G19</f>
        <v>5446500</v>
      </c>
      <c r="G20" s="43"/>
      <c r="H20" s="42">
        <f>H19+I19</f>
        <v>31811841.000000007</v>
      </c>
      <c r="I20" s="43"/>
      <c r="J20" s="42">
        <f>J19+K19</f>
        <v>0</v>
      </c>
      <c r="K20" s="43"/>
      <c r="L20" s="42">
        <f>L19+M19</f>
        <v>172137291</v>
      </c>
      <c r="M20" s="46"/>
      <c r="N20" s="22">
        <f>B20+D20+F20+H20+J20</f>
        <v>172137291</v>
      </c>
      <c r="P20" s="5" t="s">
        <v>0</v>
      </c>
      <c r="Q20" s="42">
        <f>Q19+R19</f>
        <v>22989</v>
      </c>
      <c r="R20" s="43"/>
      <c r="S20" s="42">
        <f>S19+T19</f>
        <v>694</v>
      </c>
      <c r="T20" s="43"/>
      <c r="U20" s="42">
        <f>U19+V19</f>
        <v>1627</v>
      </c>
      <c r="V20" s="43"/>
      <c r="W20" s="42">
        <f>W19+X19</f>
        <v>13142</v>
      </c>
      <c r="X20" s="43"/>
      <c r="Y20" s="42">
        <f>Y19+Z19</f>
        <v>1863</v>
      </c>
      <c r="Z20" s="43"/>
      <c r="AA20" s="42">
        <f>AA19+AB19</f>
        <v>40315</v>
      </c>
      <c r="AB20" s="43"/>
      <c r="AC20" s="23">
        <f>Q20+S20+U20+W20+Y20</f>
        <v>40315</v>
      </c>
      <c r="AE20" s="5" t="s">
        <v>0</v>
      </c>
      <c r="AF20" s="44">
        <f>IFERROR(B20/Q20,"N.A.")</f>
        <v>5169.6698420983948</v>
      </c>
      <c r="AG20" s="45"/>
      <c r="AH20" s="44">
        <f>IFERROR(D20/S20,"N.A.")</f>
        <v>23102.896253602306</v>
      </c>
      <c r="AI20" s="45"/>
      <c r="AJ20" s="44">
        <f>IFERROR(F20/U20,"N.A.")</f>
        <v>3347.5722188076215</v>
      </c>
      <c r="AK20" s="45"/>
      <c r="AL20" s="44">
        <f>IFERROR(H20/W20,"N.A.")</f>
        <v>2420.6240298280327</v>
      </c>
      <c r="AM20" s="45"/>
      <c r="AN20" s="44">
        <f>IFERROR(J20/Y20,"N.A.")</f>
        <v>0</v>
      </c>
      <c r="AO20" s="45"/>
      <c r="AP20" s="44">
        <f>IFERROR(L20/AA20,"N.A.")</f>
        <v>4269.8075406176358</v>
      </c>
      <c r="AQ20" s="45"/>
      <c r="AR20" s="16">
        <f>IFERROR(N20/AC20, "N.A.")</f>
        <v>4269.8075406176358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11170539.999999998</v>
      </c>
      <c r="C27" s="2"/>
      <c r="D27" s="2"/>
      <c r="E27" s="2"/>
      <c r="F27" s="2">
        <v>1870500.0000000002</v>
      </c>
      <c r="G27" s="2"/>
      <c r="H27" s="2">
        <v>12371530</v>
      </c>
      <c r="I27" s="2"/>
      <c r="J27" s="2"/>
      <c r="K27" s="2"/>
      <c r="L27" s="1">
        <f>B27+D27+F27+H27+J27</f>
        <v>25412570</v>
      </c>
      <c r="M27" s="13">
        <f>C27+E27+G27+I27+K27</f>
        <v>0</v>
      </c>
      <c r="N27" s="14">
        <f>L27+M27</f>
        <v>25412570</v>
      </c>
      <c r="P27" s="3" t="s">
        <v>12</v>
      </c>
      <c r="Q27" s="2">
        <v>2971</v>
      </c>
      <c r="R27" s="2">
        <v>0</v>
      </c>
      <c r="S27" s="2">
        <v>0</v>
      </c>
      <c r="T27" s="2">
        <v>0</v>
      </c>
      <c r="U27" s="2">
        <v>733</v>
      </c>
      <c r="V27" s="2">
        <v>0</v>
      </c>
      <c r="W27" s="2">
        <v>2202</v>
      </c>
      <c r="X27" s="2">
        <v>0</v>
      </c>
      <c r="Y27" s="2">
        <v>0</v>
      </c>
      <c r="Z27" s="2">
        <v>0</v>
      </c>
      <c r="AA27" s="1">
        <f>Q27+S27+U27+W27+Y27</f>
        <v>5906</v>
      </c>
      <c r="AB27" s="13">
        <f>R27+T27+V27+X27+Z27</f>
        <v>0</v>
      </c>
      <c r="AC27" s="14">
        <f>AA27+AB27</f>
        <v>5906</v>
      </c>
      <c r="AE27" s="3" t="s">
        <v>12</v>
      </c>
      <c r="AF27" s="2">
        <f>IFERROR(B27/Q27, "N.A.")</f>
        <v>3759.8586334567481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2551.8417462482948</v>
      </c>
      <c r="AK27" s="2" t="str">
        <f t="shared" si="15"/>
        <v>N.A.</v>
      </c>
      <c r="AL27" s="2">
        <f t="shared" si="15"/>
        <v>5618.3151680290648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4302.8394852692181</v>
      </c>
      <c r="AQ27" s="13" t="str">
        <f t="shared" si="15"/>
        <v>N.A.</v>
      </c>
      <c r="AR27" s="14">
        <f t="shared" si="15"/>
        <v>4302.8394852692181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17590830</v>
      </c>
      <c r="C29" s="2">
        <v>59084695</v>
      </c>
      <c r="D29" s="2">
        <v>16033410</v>
      </c>
      <c r="E29" s="2"/>
      <c r="F29" s="2"/>
      <c r="G29" s="2">
        <v>3576000</v>
      </c>
      <c r="H29" s="2"/>
      <c r="I29" s="2">
        <v>9530000</v>
      </c>
      <c r="J29" s="2"/>
      <c r="K29" s="2"/>
      <c r="L29" s="1">
        <f t="shared" si="16"/>
        <v>33624240</v>
      </c>
      <c r="M29" s="13">
        <f t="shared" si="16"/>
        <v>72190695</v>
      </c>
      <c r="N29" s="14">
        <f t="shared" si="17"/>
        <v>105814935</v>
      </c>
      <c r="P29" s="3" t="s">
        <v>14</v>
      </c>
      <c r="Q29" s="2">
        <v>2803</v>
      </c>
      <c r="R29" s="2">
        <v>8476</v>
      </c>
      <c r="S29" s="2">
        <v>694</v>
      </c>
      <c r="T29" s="2">
        <v>0</v>
      </c>
      <c r="U29" s="2">
        <v>0</v>
      </c>
      <c r="V29" s="2">
        <v>596</v>
      </c>
      <c r="W29" s="2">
        <v>0</v>
      </c>
      <c r="X29" s="2">
        <v>953</v>
      </c>
      <c r="Y29" s="2">
        <v>0</v>
      </c>
      <c r="Z29" s="2">
        <v>0</v>
      </c>
      <c r="AA29" s="1">
        <f t="shared" si="18"/>
        <v>3497</v>
      </c>
      <c r="AB29" s="13">
        <f t="shared" si="18"/>
        <v>10025</v>
      </c>
      <c r="AC29" s="14">
        <f t="shared" si="19"/>
        <v>13522</v>
      </c>
      <c r="AE29" s="3" t="s">
        <v>14</v>
      </c>
      <c r="AF29" s="2">
        <f t="shared" si="20"/>
        <v>6275.715305030325</v>
      </c>
      <c r="AG29" s="2">
        <f t="shared" si="15"/>
        <v>6970.8229117508263</v>
      </c>
      <c r="AH29" s="2">
        <f t="shared" si="15"/>
        <v>23102.896253602306</v>
      </c>
      <c r="AI29" s="2" t="str">
        <f t="shared" si="15"/>
        <v>N.A.</v>
      </c>
      <c r="AJ29" s="2" t="str">
        <f t="shared" si="15"/>
        <v>N.A.</v>
      </c>
      <c r="AK29" s="2">
        <f t="shared" si="15"/>
        <v>6000</v>
      </c>
      <c r="AL29" s="2" t="str">
        <f t="shared" si="15"/>
        <v>N.A.</v>
      </c>
      <c r="AM29" s="2">
        <f t="shared" si="15"/>
        <v>10000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9615.1672862453524</v>
      </c>
      <c r="AQ29" s="13">
        <f t="shared" si="15"/>
        <v>7201.0668329177061</v>
      </c>
      <c r="AR29" s="14">
        <f t="shared" si="15"/>
        <v>7825.3908445496227</v>
      </c>
    </row>
    <row r="30" spans="1:44" ht="15" customHeight="1" thickBot="1" x14ac:dyDescent="0.3">
      <c r="A30" s="3" t="s">
        <v>15</v>
      </c>
      <c r="B30" s="2">
        <v>4309900</v>
      </c>
      <c r="C30" s="2"/>
      <c r="D30" s="2"/>
      <c r="E30" s="2"/>
      <c r="F30" s="2"/>
      <c r="G30" s="2"/>
      <c r="H30" s="2">
        <v>2536227.9999999995</v>
      </c>
      <c r="I30" s="2"/>
      <c r="J30" s="2">
        <v>0</v>
      </c>
      <c r="K30" s="2"/>
      <c r="L30" s="1">
        <f t="shared" si="16"/>
        <v>6846128</v>
      </c>
      <c r="M30" s="13">
        <f t="shared" si="16"/>
        <v>0</v>
      </c>
      <c r="N30" s="14">
        <f t="shared" si="17"/>
        <v>6846128</v>
      </c>
      <c r="P30" s="3" t="s">
        <v>15</v>
      </c>
      <c r="Q30" s="2">
        <v>1743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7097</v>
      </c>
      <c r="X30" s="2">
        <v>0</v>
      </c>
      <c r="Y30" s="2">
        <v>1368</v>
      </c>
      <c r="Z30" s="2">
        <v>0</v>
      </c>
      <c r="AA30" s="1">
        <f t="shared" si="18"/>
        <v>10208</v>
      </c>
      <c r="AB30" s="13">
        <f t="shared" si="18"/>
        <v>0</v>
      </c>
      <c r="AC30" s="21">
        <f t="shared" si="19"/>
        <v>10208</v>
      </c>
      <c r="AE30" s="3" t="s">
        <v>15</v>
      </c>
      <c r="AF30" s="2">
        <f t="shared" si="20"/>
        <v>2472.6907630522087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357.36621107510211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670.66300940438873</v>
      </c>
      <c r="AQ30" s="13" t="str">
        <f t="shared" si="15"/>
        <v>N.A.</v>
      </c>
      <c r="AR30" s="14">
        <f t="shared" si="15"/>
        <v>670.66300940438873</v>
      </c>
    </row>
    <row r="31" spans="1:44" ht="15" customHeight="1" thickBot="1" x14ac:dyDescent="0.3">
      <c r="A31" s="4" t="s">
        <v>16</v>
      </c>
      <c r="B31" s="2">
        <v>33071270.000000004</v>
      </c>
      <c r="C31" s="2">
        <v>59084695</v>
      </c>
      <c r="D31" s="2">
        <v>16033410</v>
      </c>
      <c r="E31" s="2"/>
      <c r="F31" s="2">
        <v>1870500.0000000002</v>
      </c>
      <c r="G31" s="2">
        <v>3576000</v>
      </c>
      <c r="H31" s="2">
        <v>14907757.999999996</v>
      </c>
      <c r="I31" s="2">
        <v>9530000</v>
      </c>
      <c r="J31" s="2">
        <v>0</v>
      </c>
      <c r="K31" s="2"/>
      <c r="L31" s="1">
        <f t="shared" ref="L31" si="21">B31+D31+F31+H31+J31</f>
        <v>65882938</v>
      </c>
      <c r="M31" s="13">
        <f t="shared" ref="M31" si="22">C31+E31+G31+I31+K31</f>
        <v>72190695</v>
      </c>
      <c r="N31" s="21">
        <f t="shared" ref="N31" si="23">L31+M31</f>
        <v>138073633</v>
      </c>
      <c r="P31" s="4" t="s">
        <v>16</v>
      </c>
      <c r="Q31" s="2">
        <v>7517</v>
      </c>
      <c r="R31" s="2">
        <v>8476</v>
      </c>
      <c r="S31" s="2">
        <v>694</v>
      </c>
      <c r="T31" s="2">
        <v>0</v>
      </c>
      <c r="U31" s="2">
        <v>733</v>
      </c>
      <c r="V31" s="2">
        <v>596</v>
      </c>
      <c r="W31" s="2">
        <v>9299</v>
      </c>
      <c r="X31" s="2">
        <v>953</v>
      </c>
      <c r="Y31" s="2">
        <v>1368</v>
      </c>
      <c r="Z31" s="2">
        <v>0</v>
      </c>
      <c r="AA31" s="1">
        <f t="shared" ref="AA31" si="24">Q31+S31+U31+W31+Y31</f>
        <v>19611</v>
      </c>
      <c r="AB31" s="13">
        <f t="shared" ref="AB31" si="25">R31+T31+V31+X31+Z31</f>
        <v>10025</v>
      </c>
      <c r="AC31" s="14">
        <f t="shared" ref="AC31" si="26">AA31+AB31</f>
        <v>29636</v>
      </c>
      <c r="AE31" s="4" t="s">
        <v>16</v>
      </c>
      <c r="AF31" s="2">
        <f t="shared" si="20"/>
        <v>4399.5303977650665</v>
      </c>
      <c r="AG31" s="2">
        <f t="shared" si="15"/>
        <v>6970.8229117508263</v>
      </c>
      <c r="AH31" s="2">
        <f t="shared" si="15"/>
        <v>23102.896253602306</v>
      </c>
      <c r="AI31" s="2" t="str">
        <f t="shared" si="15"/>
        <v>N.A.</v>
      </c>
      <c r="AJ31" s="2">
        <f t="shared" si="15"/>
        <v>2551.8417462482948</v>
      </c>
      <c r="AK31" s="2">
        <f t="shared" si="15"/>
        <v>6000</v>
      </c>
      <c r="AL31" s="2">
        <f t="shared" si="15"/>
        <v>1603.1571136681359</v>
      </c>
      <c r="AM31" s="2">
        <f t="shared" si="15"/>
        <v>10000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3359.4889602773956</v>
      </c>
      <c r="AQ31" s="13">
        <f t="shared" ref="AQ31" si="28">IFERROR(M31/AB31, "N.A.")</f>
        <v>7201.0668329177061</v>
      </c>
      <c r="AR31" s="14">
        <f t="shared" ref="AR31" si="29">IFERROR(N31/AC31, "N.A.")</f>
        <v>4658.9834323120531</v>
      </c>
    </row>
    <row r="32" spans="1:44" ht="15" customHeight="1" thickBot="1" x14ac:dyDescent="0.3">
      <c r="A32" s="5" t="s">
        <v>0</v>
      </c>
      <c r="B32" s="42">
        <f>B31+C31</f>
        <v>92155965</v>
      </c>
      <c r="C32" s="43"/>
      <c r="D32" s="42">
        <f>D31+E31</f>
        <v>16033410</v>
      </c>
      <c r="E32" s="43"/>
      <c r="F32" s="42">
        <f>F31+G31</f>
        <v>5446500</v>
      </c>
      <c r="G32" s="43"/>
      <c r="H32" s="42">
        <f>H31+I31</f>
        <v>24437757.999999996</v>
      </c>
      <c r="I32" s="43"/>
      <c r="J32" s="42">
        <f>J31+K31</f>
        <v>0</v>
      </c>
      <c r="K32" s="43"/>
      <c r="L32" s="42">
        <f>L31+M31</f>
        <v>138073633</v>
      </c>
      <c r="M32" s="46"/>
      <c r="N32" s="22">
        <f>B32+D32+F32+H32+J32</f>
        <v>138073633</v>
      </c>
      <c r="P32" s="5" t="s">
        <v>0</v>
      </c>
      <c r="Q32" s="42">
        <f>Q31+R31</f>
        <v>15993</v>
      </c>
      <c r="R32" s="43"/>
      <c r="S32" s="42">
        <f>S31+T31</f>
        <v>694</v>
      </c>
      <c r="T32" s="43"/>
      <c r="U32" s="42">
        <f>U31+V31</f>
        <v>1329</v>
      </c>
      <c r="V32" s="43"/>
      <c r="W32" s="42">
        <f>W31+X31</f>
        <v>10252</v>
      </c>
      <c r="X32" s="43"/>
      <c r="Y32" s="42">
        <f>Y31+Z31</f>
        <v>1368</v>
      </c>
      <c r="Z32" s="43"/>
      <c r="AA32" s="42">
        <f>AA31+AB31</f>
        <v>29636</v>
      </c>
      <c r="AB32" s="43"/>
      <c r="AC32" s="23">
        <f>Q32+S32+U32+W32+Y32</f>
        <v>29636</v>
      </c>
      <c r="AE32" s="5" t="s">
        <v>0</v>
      </c>
      <c r="AF32" s="44">
        <f>IFERROR(B32/Q32,"N.A.")</f>
        <v>5762.2688051022324</v>
      </c>
      <c r="AG32" s="45"/>
      <c r="AH32" s="44">
        <f>IFERROR(D32/S32,"N.A.")</f>
        <v>23102.896253602306</v>
      </c>
      <c r="AI32" s="45"/>
      <c r="AJ32" s="44">
        <f>IFERROR(F32/U32,"N.A.")</f>
        <v>4098.194130925508</v>
      </c>
      <c r="AK32" s="45"/>
      <c r="AL32" s="44">
        <f>IFERROR(H32/W32,"N.A.")</f>
        <v>2383.706398751463</v>
      </c>
      <c r="AM32" s="45"/>
      <c r="AN32" s="44">
        <f>IFERROR(J32/Y32,"N.A.")</f>
        <v>0</v>
      </c>
      <c r="AO32" s="45"/>
      <c r="AP32" s="44">
        <f>IFERROR(L32/AA32,"N.A.")</f>
        <v>4658.9834323120531</v>
      </c>
      <c r="AQ32" s="45"/>
      <c r="AR32" s="16">
        <f>IFERROR(N32/AC32, "N.A.")</f>
        <v>4658.9834323120531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7374082.9999999991</v>
      </c>
      <c r="I39" s="2"/>
      <c r="J39" s="2">
        <v>0</v>
      </c>
      <c r="K39" s="2"/>
      <c r="L39" s="1">
        <f>B39+D39+F39+H39+J39</f>
        <v>7374082.9999999991</v>
      </c>
      <c r="M39" s="13">
        <f>C39+E39+G39+I39+K39</f>
        <v>0</v>
      </c>
      <c r="N39" s="14">
        <f>L39+M39</f>
        <v>7374082.9999999991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2890</v>
      </c>
      <c r="X39" s="2">
        <v>0</v>
      </c>
      <c r="Y39" s="2">
        <v>495</v>
      </c>
      <c r="Z39" s="2">
        <v>0</v>
      </c>
      <c r="AA39" s="1">
        <f>Q39+S39+U39+W39+Y39</f>
        <v>3385</v>
      </c>
      <c r="AB39" s="13">
        <f>R39+T39+V39+X39+Z39</f>
        <v>0</v>
      </c>
      <c r="AC39" s="14">
        <f>AA39+AB39</f>
        <v>3385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2551.5858131487885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2178.4587887740026</v>
      </c>
      <c r="AQ39" s="13" t="str">
        <f t="shared" si="30"/>
        <v>N.A.</v>
      </c>
      <c r="AR39" s="14">
        <f t="shared" si="30"/>
        <v>2178.4587887740026</v>
      </c>
    </row>
    <row r="40" spans="1:44" ht="15" customHeight="1" thickBot="1" x14ac:dyDescent="0.3">
      <c r="A40" s="3" t="s">
        <v>13</v>
      </c>
      <c r="B40" s="2">
        <v>3059450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3059450</v>
      </c>
      <c r="M40" s="13">
        <f t="shared" si="31"/>
        <v>0</v>
      </c>
      <c r="N40" s="14">
        <f t="shared" ref="N40:N42" si="32">L40+M40</f>
        <v>3059450</v>
      </c>
      <c r="P40" s="3" t="s">
        <v>13</v>
      </c>
      <c r="Q40" s="2">
        <v>810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810</v>
      </c>
      <c r="AB40" s="13">
        <f t="shared" si="33"/>
        <v>0</v>
      </c>
      <c r="AC40" s="14">
        <f t="shared" ref="AC40:AC42" si="34">AA40+AB40</f>
        <v>810</v>
      </c>
      <c r="AE40" s="3" t="s">
        <v>13</v>
      </c>
      <c r="AF40" s="2">
        <f t="shared" ref="AF40:AF43" si="35">IFERROR(B40/Q40, "N.A.")</f>
        <v>3777.0987654320988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3777.0987654320988</v>
      </c>
      <c r="AQ40" s="13" t="str">
        <f t="shared" si="30"/>
        <v>N.A.</v>
      </c>
      <c r="AR40" s="14">
        <f t="shared" si="30"/>
        <v>3777.0987654320988</v>
      </c>
    </row>
    <row r="41" spans="1:44" ht="15" customHeight="1" thickBot="1" x14ac:dyDescent="0.3">
      <c r="A41" s="3" t="s">
        <v>14</v>
      </c>
      <c r="B41" s="2">
        <v>6934425.0000000009</v>
      </c>
      <c r="C41" s="2">
        <v>15809199.999999998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6934425.0000000009</v>
      </c>
      <c r="M41" s="13">
        <f t="shared" si="31"/>
        <v>15809199.999999998</v>
      </c>
      <c r="N41" s="14">
        <f t="shared" si="32"/>
        <v>22743625</v>
      </c>
      <c r="P41" s="3" t="s">
        <v>14</v>
      </c>
      <c r="Q41" s="2">
        <v>3152</v>
      </c>
      <c r="R41" s="2">
        <v>2837</v>
      </c>
      <c r="S41" s="2">
        <v>0</v>
      </c>
      <c r="T41" s="2">
        <v>0</v>
      </c>
      <c r="U41" s="2">
        <v>0</v>
      </c>
      <c r="V41" s="2">
        <v>298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3152</v>
      </c>
      <c r="AB41" s="13">
        <f t="shared" si="33"/>
        <v>3135</v>
      </c>
      <c r="AC41" s="14">
        <f t="shared" si="34"/>
        <v>6287</v>
      </c>
      <c r="AE41" s="3" t="s">
        <v>14</v>
      </c>
      <c r="AF41" s="2">
        <f t="shared" si="35"/>
        <v>2200.0079314720815</v>
      </c>
      <c r="AG41" s="2">
        <f t="shared" si="30"/>
        <v>5572.5061684878383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2200.0079314720815</v>
      </c>
      <c r="AQ41" s="13">
        <f t="shared" si="30"/>
        <v>5042.8070175438588</v>
      </c>
      <c r="AR41" s="14">
        <f t="shared" si="30"/>
        <v>3617.5640209957055</v>
      </c>
    </row>
    <row r="42" spans="1:44" ht="15" customHeight="1" thickBot="1" x14ac:dyDescent="0.3">
      <c r="A42" s="3" t="s">
        <v>15</v>
      </c>
      <c r="B42" s="2">
        <v>886500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886500</v>
      </c>
      <c r="M42" s="13">
        <f t="shared" si="31"/>
        <v>0</v>
      </c>
      <c r="N42" s="14">
        <f t="shared" si="32"/>
        <v>886500</v>
      </c>
      <c r="P42" s="3" t="s">
        <v>15</v>
      </c>
      <c r="Q42" s="2">
        <v>197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197</v>
      </c>
      <c r="AB42" s="13">
        <f t="shared" si="33"/>
        <v>0</v>
      </c>
      <c r="AC42" s="14">
        <f t="shared" si="34"/>
        <v>197</v>
      </c>
      <c r="AE42" s="3" t="s">
        <v>15</v>
      </c>
      <c r="AF42" s="2">
        <f t="shared" si="35"/>
        <v>4500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4500</v>
      </c>
      <c r="AQ42" s="13" t="str">
        <f t="shared" si="30"/>
        <v>N.A.</v>
      </c>
      <c r="AR42" s="14">
        <f t="shared" si="30"/>
        <v>4500</v>
      </c>
    </row>
    <row r="43" spans="1:44" ht="15" customHeight="1" thickBot="1" x14ac:dyDescent="0.3">
      <c r="A43" s="4" t="s">
        <v>16</v>
      </c>
      <c r="B43" s="2">
        <v>10880375</v>
      </c>
      <c r="C43" s="2">
        <v>15809199.999999998</v>
      </c>
      <c r="D43" s="2"/>
      <c r="E43" s="2"/>
      <c r="F43" s="2"/>
      <c r="G43" s="2">
        <v>0</v>
      </c>
      <c r="H43" s="2">
        <v>7374082.9999999991</v>
      </c>
      <c r="I43" s="2"/>
      <c r="J43" s="2">
        <v>0</v>
      </c>
      <c r="K43" s="2"/>
      <c r="L43" s="1">
        <f t="shared" ref="L43" si="36">B43+D43+F43+H43+J43</f>
        <v>18254458</v>
      </c>
      <c r="M43" s="13">
        <f t="shared" ref="M43" si="37">C43+E43+G43+I43+K43</f>
        <v>15809199.999999998</v>
      </c>
      <c r="N43" s="21">
        <f t="shared" ref="N43" si="38">L43+M43</f>
        <v>34063658</v>
      </c>
      <c r="P43" s="4" t="s">
        <v>16</v>
      </c>
      <c r="Q43" s="2">
        <v>4159</v>
      </c>
      <c r="R43" s="2">
        <v>2837</v>
      </c>
      <c r="S43" s="2">
        <v>0</v>
      </c>
      <c r="T43" s="2">
        <v>0</v>
      </c>
      <c r="U43" s="2">
        <v>0</v>
      </c>
      <c r="V43" s="2">
        <v>298</v>
      </c>
      <c r="W43" s="2">
        <v>2890</v>
      </c>
      <c r="X43" s="2">
        <v>0</v>
      </c>
      <c r="Y43" s="2">
        <v>495</v>
      </c>
      <c r="Z43" s="2">
        <v>0</v>
      </c>
      <c r="AA43" s="1">
        <f t="shared" ref="AA43" si="39">Q43+S43+U43+W43+Y43</f>
        <v>7544</v>
      </c>
      <c r="AB43" s="13">
        <f t="shared" ref="AB43" si="40">R43+T43+V43+X43+Z43</f>
        <v>3135</v>
      </c>
      <c r="AC43" s="21">
        <f t="shared" ref="AC43" si="41">AA43+AB43</f>
        <v>10679</v>
      </c>
      <c r="AE43" s="4" t="s">
        <v>16</v>
      </c>
      <c r="AF43" s="2">
        <f t="shared" si="35"/>
        <v>2616.1036306804522</v>
      </c>
      <c r="AG43" s="2">
        <f t="shared" si="30"/>
        <v>5572.5061684878383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2551.5858131487885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2419.7319724284198</v>
      </c>
      <c r="AQ43" s="13">
        <f t="shared" ref="AQ43" si="43">IFERROR(M43/AB43, "N.A.")</f>
        <v>5042.8070175438588</v>
      </c>
      <c r="AR43" s="14">
        <f t="shared" ref="AR43" si="44">IFERROR(N43/AC43, "N.A.")</f>
        <v>3189.7797546586758</v>
      </c>
    </row>
    <row r="44" spans="1:44" ht="15" customHeight="1" thickBot="1" x14ac:dyDescent="0.3">
      <c r="A44" s="5" t="s">
        <v>0</v>
      </c>
      <c r="B44" s="42">
        <f>B43+C43</f>
        <v>26689575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7374082.9999999991</v>
      </c>
      <c r="I44" s="43"/>
      <c r="J44" s="42">
        <f>J43+K43</f>
        <v>0</v>
      </c>
      <c r="K44" s="43"/>
      <c r="L44" s="42">
        <f>L43+M43</f>
        <v>34063658</v>
      </c>
      <c r="M44" s="46"/>
      <c r="N44" s="22">
        <f>B44+D44+F44+H44+J44</f>
        <v>34063658</v>
      </c>
      <c r="P44" s="5" t="s">
        <v>0</v>
      </c>
      <c r="Q44" s="42">
        <f>Q43+R43</f>
        <v>6996</v>
      </c>
      <c r="R44" s="43"/>
      <c r="S44" s="42">
        <f>S43+T43</f>
        <v>0</v>
      </c>
      <c r="T44" s="43"/>
      <c r="U44" s="42">
        <f>U43+V43</f>
        <v>298</v>
      </c>
      <c r="V44" s="43"/>
      <c r="W44" s="42">
        <f>W43+X43</f>
        <v>2890</v>
      </c>
      <c r="X44" s="43"/>
      <c r="Y44" s="42">
        <f>Y43+Z43</f>
        <v>495</v>
      </c>
      <c r="Z44" s="43"/>
      <c r="AA44" s="42">
        <f>AA43+AB43</f>
        <v>10679</v>
      </c>
      <c r="AB44" s="46"/>
      <c r="AC44" s="22">
        <f>Q44+S44+U44+W44+Y44</f>
        <v>10679</v>
      </c>
      <c r="AE44" s="5" t="s">
        <v>0</v>
      </c>
      <c r="AF44" s="44">
        <f>IFERROR(B44/Q44,"N.A.")</f>
        <v>3814.9764150943397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2551.5858131487885</v>
      </c>
      <c r="AM44" s="45"/>
      <c r="AN44" s="44">
        <f>IFERROR(J44/Y44,"N.A.")</f>
        <v>0</v>
      </c>
      <c r="AO44" s="45"/>
      <c r="AP44" s="44">
        <f>IFERROR(L44/AA44,"N.A.")</f>
        <v>3189.7797546586758</v>
      </c>
      <c r="AQ44" s="45"/>
      <c r="AR44" s="16">
        <f>IFERROR(N44/AC44, "N.A.")</f>
        <v>3189.7797546586758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9829800</v>
      </c>
      <c r="C15" s="2"/>
      <c r="D15" s="2">
        <v>6207480</v>
      </c>
      <c r="E15" s="2"/>
      <c r="F15" s="2">
        <v>2296200</v>
      </c>
      <c r="G15" s="2"/>
      <c r="H15" s="2">
        <v>13679159.999999996</v>
      </c>
      <c r="I15" s="2"/>
      <c r="J15" s="2">
        <v>0</v>
      </c>
      <c r="K15" s="2"/>
      <c r="L15" s="1">
        <f>B15+D15+F15+H15+J15</f>
        <v>32012639.999999996</v>
      </c>
      <c r="M15" s="13">
        <f>C15+E15+G15+I15+K15</f>
        <v>0</v>
      </c>
      <c r="N15" s="14">
        <f>L15+M15</f>
        <v>32012639.999999996</v>
      </c>
      <c r="P15" s="3" t="s">
        <v>12</v>
      </c>
      <c r="Q15" s="2">
        <v>1572</v>
      </c>
      <c r="R15" s="2">
        <v>0</v>
      </c>
      <c r="S15" s="2">
        <v>914</v>
      </c>
      <c r="T15" s="2">
        <v>0</v>
      </c>
      <c r="U15" s="2">
        <v>178</v>
      </c>
      <c r="V15" s="2">
        <v>0</v>
      </c>
      <c r="W15" s="2">
        <v>2186</v>
      </c>
      <c r="X15" s="2">
        <v>0</v>
      </c>
      <c r="Y15" s="2">
        <v>134</v>
      </c>
      <c r="Z15" s="2">
        <v>0</v>
      </c>
      <c r="AA15" s="1">
        <f>Q15+S15+U15+W15+Y15</f>
        <v>4984</v>
      </c>
      <c r="AB15" s="13">
        <f>R15+T15+V15+X15+Z15</f>
        <v>0</v>
      </c>
      <c r="AC15" s="14">
        <f>AA15+AB15</f>
        <v>4984</v>
      </c>
      <c r="AE15" s="3" t="s">
        <v>12</v>
      </c>
      <c r="AF15" s="2">
        <f>IFERROR(B15/Q15, "N.A.")</f>
        <v>6253.0534351145034</v>
      </c>
      <c r="AG15" s="2" t="str">
        <f t="shared" ref="AG15:AR19" si="0">IFERROR(C15/R15, "N.A.")</f>
        <v>N.A.</v>
      </c>
      <c r="AH15" s="2">
        <f t="shared" si="0"/>
        <v>6791.5536105032825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6257.6212259835302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6423.081861958266</v>
      </c>
      <c r="AQ15" s="13" t="str">
        <f t="shared" si="0"/>
        <v>N.A.</v>
      </c>
      <c r="AR15" s="14">
        <f t="shared" si="0"/>
        <v>6423.081861958266</v>
      </c>
    </row>
    <row r="16" spans="1:44" ht="15" customHeight="1" thickBot="1" x14ac:dyDescent="0.3">
      <c r="A16" s="3" t="s">
        <v>13</v>
      </c>
      <c r="B16" s="2">
        <v>2576130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2576130</v>
      </c>
      <c r="M16" s="13">
        <f t="shared" si="1"/>
        <v>0</v>
      </c>
      <c r="N16" s="14">
        <f t="shared" ref="N16:N18" si="2">L16+M16</f>
        <v>2576130</v>
      </c>
      <c r="P16" s="3" t="s">
        <v>13</v>
      </c>
      <c r="Q16" s="2">
        <v>764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764</v>
      </c>
      <c r="AB16" s="13">
        <f t="shared" si="3"/>
        <v>0</v>
      </c>
      <c r="AC16" s="14">
        <f t="shared" ref="AC16:AC18" si="4">AA16+AB16</f>
        <v>764</v>
      </c>
      <c r="AE16" s="3" t="s">
        <v>13</v>
      </c>
      <c r="AF16" s="2">
        <f t="shared" ref="AF16:AF19" si="5">IFERROR(B16/Q16, "N.A.")</f>
        <v>3371.8979057591623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3371.8979057591623</v>
      </c>
      <c r="AQ16" s="13" t="str">
        <f t="shared" si="0"/>
        <v>N.A.</v>
      </c>
      <c r="AR16" s="14">
        <f t="shared" si="0"/>
        <v>3371.8979057591623</v>
      </c>
    </row>
    <row r="17" spans="1:44" ht="15" customHeight="1" thickBot="1" x14ac:dyDescent="0.3">
      <c r="A17" s="3" t="s">
        <v>14</v>
      </c>
      <c r="B17" s="2">
        <v>7006560</v>
      </c>
      <c r="C17" s="2">
        <v>30534560</v>
      </c>
      <c r="D17" s="2"/>
      <c r="E17" s="2">
        <v>0</v>
      </c>
      <c r="F17" s="2"/>
      <c r="G17" s="2"/>
      <c r="H17" s="2"/>
      <c r="I17" s="2">
        <v>5469600</v>
      </c>
      <c r="J17" s="2">
        <v>0</v>
      </c>
      <c r="K17" s="2"/>
      <c r="L17" s="1">
        <f t="shared" si="1"/>
        <v>7006560</v>
      </c>
      <c r="M17" s="13">
        <f t="shared" si="1"/>
        <v>36004160</v>
      </c>
      <c r="N17" s="14">
        <f t="shared" si="2"/>
        <v>43010720</v>
      </c>
      <c r="P17" s="3" t="s">
        <v>14</v>
      </c>
      <c r="Q17" s="2">
        <v>1148</v>
      </c>
      <c r="R17" s="2">
        <v>3132</v>
      </c>
      <c r="S17" s="2">
        <v>0</v>
      </c>
      <c r="T17" s="2">
        <v>134</v>
      </c>
      <c r="U17" s="2">
        <v>0</v>
      </c>
      <c r="V17" s="2">
        <v>0</v>
      </c>
      <c r="W17" s="2">
        <v>0</v>
      </c>
      <c r="X17" s="2">
        <v>530</v>
      </c>
      <c r="Y17" s="2">
        <v>396</v>
      </c>
      <c r="Z17" s="2">
        <v>0</v>
      </c>
      <c r="AA17" s="1">
        <f t="shared" si="3"/>
        <v>1544</v>
      </c>
      <c r="AB17" s="13">
        <f t="shared" si="3"/>
        <v>3796</v>
      </c>
      <c r="AC17" s="14">
        <f t="shared" si="4"/>
        <v>5340</v>
      </c>
      <c r="AE17" s="3" t="s">
        <v>14</v>
      </c>
      <c r="AF17" s="2">
        <f t="shared" si="5"/>
        <v>6103.2752613240418</v>
      </c>
      <c r="AG17" s="2">
        <f t="shared" si="0"/>
        <v>9749.2209450830142</v>
      </c>
      <c r="AH17" s="2" t="str">
        <f t="shared" si="0"/>
        <v>N.A.</v>
      </c>
      <c r="AI17" s="2">
        <f t="shared" si="0"/>
        <v>0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10320</v>
      </c>
      <c r="AN17" s="2">
        <f t="shared" si="0"/>
        <v>0</v>
      </c>
      <c r="AO17" s="2" t="str">
        <f t="shared" si="0"/>
        <v>N.A.</v>
      </c>
      <c r="AP17" s="15">
        <f t="shared" si="0"/>
        <v>4537.927461139896</v>
      </c>
      <c r="AQ17" s="13">
        <f t="shared" si="0"/>
        <v>9484.762908324552</v>
      </c>
      <c r="AR17" s="14">
        <f t="shared" si="0"/>
        <v>8054.4419475655432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19412490</v>
      </c>
      <c r="C19" s="2">
        <v>30534560</v>
      </c>
      <c r="D19" s="2">
        <v>6207480</v>
      </c>
      <c r="E19" s="2">
        <v>0</v>
      </c>
      <c r="F19" s="2">
        <v>2296200</v>
      </c>
      <c r="G19" s="2"/>
      <c r="H19" s="2">
        <v>13679159.999999996</v>
      </c>
      <c r="I19" s="2">
        <v>5469600</v>
      </c>
      <c r="J19" s="2">
        <v>0</v>
      </c>
      <c r="K19" s="2"/>
      <c r="L19" s="1">
        <f t="shared" ref="L19" si="6">B19+D19+F19+H19+J19</f>
        <v>41595330</v>
      </c>
      <c r="M19" s="13">
        <f t="shared" ref="M19" si="7">C19+E19+G19+I19+K19</f>
        <v>36004160</v>
      </c>
      <c r="N19" s="21">
        <f t="shared" ref="N19" si="8">L19+M19</f>
        <v>77599490</v>
      </c>
      <c r="P19" s="4" t="s">
        <v>16</v>
      </c>
      <c r="Q19" s="2">
        <v>3484</v>
      </c>
      <c r="R19" s="2">
        <v>3132</v>
      </c>
      <c r="S19" s="2">
        <v>914</v>
      </c>
      <c r="T19" s="2">
        <v>134</v>
      </c>
      <c r="U19" s="2">
        <v>178</v>
      </c>
      <c r="V19" s="2">
        <v>0</v>
      </c>
      <c r="W19" s="2">
        <v>2186</v>
      </c>
      <c r="X19" s="2">
        <v>530</v>
      </c>
      <c r="Y19" s="2">
        <v>530</v>
      </c>
      <c r="Z19" s="2">
        <v>0</v>
      </c>
      <c r="AA19" s="1">
        <f t="shared" ref="AA19" si="9">Q19+S19+U19+W19+Y19</f>
        <v>7292</v>
      </c>
      <c r="AB19" s="13">
        <f t="shared" ref="AB19" si="10">R19+T19+V19+X19+Z19</f>
        <v>3796</v>
      </c>
      <c r="AC19" s="14">
        <f t="shared" ref="AC19" si="11">AA19+AB19</f>
        <v>11088</v>
      </c>
      <c r="AE19" s="4" t="s">
        <v>16</v>
      </c>
      <c r="AF19" s="2">
        <f t="shared" si="5"/>
        <v>5571.8972445464979</v>
      </c>
      <c r="AG19" s="2">
        <f t="shared" si="0"/>
        <v>9749.2209450830142</v>
      </c>
      <c r="AH19" s="2">
        <f t="shared" si="0"/>
        <v>6791.5536105032825</v>
      </c>
      <c r="AI19" s="2">
        <f t="shared" si="0"/>
        <v>0</v>
      </c>
      <c r="AJ19" s="2">
        <f t="shared" si="0"/>
        <v>12900</v>
      </c>
      <c r="AK19" s="2" t="str">
        <f t="shared" si="0"/>
        <v>N.A.</v>
      </c>
      <c r="AL19" s="2">
        <f t="shared" si="0"/>
        <v>6257.6212259835302</v>
      </c>
      <c r="AM19" s="2">
        <f t="shared" si="0"/>
        <v>10320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5704.2416346681293</v>
      </c>
      <c r="AQ19" s="13">
        <f t="shared" ref="AQ19" si="13">IFERROR(M19/AB19, "N.A.")</f>
        <v>9484.762908324552</v>
      </c>
      <c r="AR19" s="14">
        <f t="shared" ref="AR19" si="14">IFERROR(N19/AC19, "N.A.")</f>
        <v>6998.5110028860026</v>
      </c>
    </row>
    <row r="20" spans="1:44" ht="15" customHeight="1" thickBot="1" x14ac:dyDescent="0.3">
      <c r="A20" s="5" t="s">
        <v>0</v>
      </c>
      <c r="B20" s="42">
        <f>B19+C19</f>
        <v>49947050</v>
      </c>
      <c r="C20" s="43"/>
      <c r="D20" s="42">
        <f>D19+E19</f>
        <v>6207480</v>
      </c>
      <c r="E20" s="43"/>
      <c r="F20" s="42">
        <f>F19+G19</f>
        <v>2296200</v>
      </c>
      <c r="G20" s="43"/>
      <c r="H20" s="42">
        <f>H19+I19</f>
        <v>19148759.999999996</v>
      </c>
      <c r="I20" s="43"/>
      <c r="J20" s="42">
        <f>J19+K19</f>
        <v>0</v>
      </c>
      <c r="K20" s="43"/>
      <c r="L20" s="42">
        <f>L19+M19</f>
        <v>77599490</v>
      </c>
      <c r="M20" s="46"/>
      <c r="N20" s="22">
        <f>B20+D20+F20+H20+J20</f>
        <v>77599490</v>
      </c>
      <c r="P20" s="5" t="s">
        <v>0</v>
      </c>
      <c r="Q20" s="42">
        <f>Q19+R19</f>
        <v>6616</v>
      </c>
      <c r="R20" s="43"/>
      <c r="S20" s="42">
        <f>S19+T19</f>
        <v>1048</v>
      </c>
      <c r="T20" s="43"/>
      <c r="U20" s="42">
        <f>U19+V19</f>
        <v>178</v>
      </c>
      <c r="V20" s="43"/>
      <c r="W20" s="42">
        <f>W19+X19</f>
        <v>2716</v>
      </c>
      <c r="X20" s="43"/>
      <c r="Y20" s="42">
        <f>Y19+Z19</f>
        <v>530</v>
      </c>
      <c r="Z20" s="43"/>
      <c r="AA20" s="42">
        <f>AA19+AB19</f>
        <v>11088</v>
      </c>
      <c r="AB20" s="43"/>
      <c r="AC20" s="23">
        <f>Q20+S20+U20+W20+Y20</f>
        <v>11088</v>
      </c>
      <c r="AE20" s="5" t="s">
        <v>0</v>
      </c>
      <c r="AF20" s="44">
        <f>IFERROR(B20/Q20,"N.A.")</f>
        <v>7549.4331922611846</v>
      </c>
      <c r="AG20" s="45"/>
      <c r="AH20" s="44">
        <f>IFERROR(D20/S20,"N.A.")</f>
        <v>5923.1679389312976</v>
      </c>
      <c r="AI20" s="45"/>
      <c r="AJ20" s="44">
        <f>IFERROR(F20/U20,"N.A.")</f>
        <v>12900</v>
      </c>
      <c r="AK20" s="45"/>
      <c r="AL20" s="44">
        <f>IFERROR(H20/W20,"N.A.")</f>
        <v>7050.3534609720164</v>
      </c>
      <c r="AM20" s="45"/>
      <c r="AN20" s="44">
        <f>IFERROR(J20/Y20,"N.A.")</f>
        <v>0</v>
      </c>
      <c r="AO20" s="45"/>
      <c r="AP20" s="44">
        <f>IFERROR(L20/AA20,"N.A.")</f>
        <v>6998.5110028860026</v>
      </c>
      <c r="AQ20" s="45"/>
      <c r="AR20" s="16">
        <f>IFERROR(N20/AC20, "N.A.")</f>
        <v>6998.5110028860026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8123560</v>
      </c>
      <c r="C27" s="2"/>
      <c r="D27" s="2">
        <v>3276600</v>
      </c>
      <c r="E27" s="2"/>
      <c r="F27" s="2">
        <v>2296200</v>
      </c>
      <c r="G27" s="2"/>
      <c r="H27" s="2">
        <v>11606560</v>
      </c>
      <c r="I27" s="2"/>
      <c r="J27" s="2"/>
      <c r="K27" s="2"/>
      <c r="L27" s="1">
        <f>B27+D27+F27+H27+J27</f>
        <v>25302920</v>
      </c>
      <c r="M27" s="13">
        <f>C27+E27+G27+I27+K27</f>
        <v>0</v>
      </c>
      <c r="N27" s="14">
        <f>L27+M27</f>
        <v>25302920</v>
      </c>
      <c r="P27" s="3" t="s">
        <v>12</v>
      </c>
      <c r="Q27" s="2">
        <v>1076</v>
      </c>
      <c r="R27" s="2">
        <v>0</v>
      </c>
      <c r="S27" s="2">
        <v>630</v>
      </c>
      <c r="T27" s="2">
        <v>0</v>
      </c>
      <c r="U27" s="2">
        <v>178</v>
      </c>
      <c r="V27" s="2">
        <v>0</v>
      </c>
      <c r="W27" s="2">
        <v>1606</v>
      </c>
      <c r="X27" s="2">
        <v>0</v>
      </c>
      <c r="Y27" s="2">
        <v>0</v>
      </c>
      <c r="Z27" s="2">
        <v>0</v>
      </c>
      <c r="AA27" s="1">
        <f>Q27+S27+U27+W27+Y27</f>
        <v>3490</v>
      </c>
      <c r="AB27" s="13">
        <f>R27+T27+V27+X27+Z27</f>
        <v>0</v>
      </c>
      <c r="AC27" s="14">
        <f>AA27+AB27</f>
        <v>3490</v>
      </c>
      <c r="AE27" s="3" t="s">
        <v>12</v>
      </c>
      <c r="AF27" s="2">
        <f>IFERROR(B27/Q27, "N.A.")</f>
        <v>7549.7769516728622</v>
      </c>
      <c r="AG27" s="2" t="str">
        <f t="shared" ref="AG27:AR31" si="15">IFERROR(C27/R27, "N.A.")</f>
        <v>N.A.</v>
      </c>
      <c r="AH27" s="2">
        <f t="shared" si="15"/>
        <v>5200.9523809523807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7226.9987546699876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7250.1203438395414</v>
      </c>
      <c r="AQ27" s="13" t="str">
        <f t="shared" si="15"/>
        <v>N.A.</v>
      </c>
      <c r="AR27" s="14">
        <f t="shared" si="15"/>
        <v>7250.1203438395414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7006560</v>
      </c>
      <c r="C29" s="2">
        <v>21287360</v>
      </c>
      <c r="D29" s="2"/>
      <c r="E29" s="2">
        <v>0</v>
      </c>
      <c r="F29" s="2"/>
      <c r="G29" s="2"/>
      <c r="H29" s="2"/>
      <c r="I29" s="2"/>
      <c r="J29" s="2">
        <v>0</v>
      </c>
      <c r="K29" s="2"/>
      <c r="L29" s="1">
        <f t="shared" si="16"/>
        <v>7006560</v>
      </c>
      <c r="M29" s="13">
        <f t="shared" si="16"/>
        <v>21287360</v>
      </c>
      <c r="N29" s="14">
        <f t="shared" si="17"/>
        <v>28293920</v>
      </c>
      <c r="P29" s="3" t="s">
        <v>14</v>
      </c>
      <c r="Q29" s="2">
        <v>1148</v>
      </c>
      <c r="R29" s="2">
        <v>1884</v>
      </c>
      <c r="S29" s="2">
        <v>0</v>
      </c>
      <c r="T29" s="2">
        <v>134</v>
      </c>
      <c r="U29" s="2">
        <v>0</v>
      </c>
      <c r="V29" s="2">
        <v>0</v>
      </c>
      <c r="W29" s="2">
        <v>0</v>
      </c>
      <c r="X29" s="2">
        <v>0</v>
      </c>
      <c r="Y29" s="2">
        <v>396</v>
      </c>
      <c r="Z29" s="2">
        <v>0</v>
      </c>
      <c r="AA29" s="1">
        <f t="shared" si="18"/>
        <v>1544</v>
      </c>
      <c r="AB29" s="13">
        <f t="shared" si="18"/>
        <v>2018</v>
      </c>
      <c r="AC29" s="14">
        <f t="shared" si="19"/>
        <v>3562</v>
      </c>
      <c r="AE29" s="3" t="s">
        <v>14</v>
      </c>
      <c r="AF29" s="2">
        <f t="shared" si="20"/>
        <v>6103.2752613240418</v>
      </c>
      <c r="AG29" s="2">
        <f t="shared" si="15"/>
        <v>11299.023354564755</v>
      </c>
      <c r="AH29" s="2" t="str">
        <f t="shared" si="15"/>
        <v>N.A.</v>
      </c>
      <c r="AI29" s="2">
        <f t="shared" si="15"/>
        <v>0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4537.927461139896</v>
      </c>
      <c r="AQ29" s="13">
        <f t="shared" si="15"/>
        <v>10548.741328047572</v>
      </c>
      <c r="AR29" s="14">
        <f t="shared" si="15"/>
        <v>7943.2678270634478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15130120.000000002</v>
      </c>
      <c r="C31" s="2">
        <v>21287360</v>
      </c>
      <c r="D31" s="2">
        <v>3276600</v>
      </c>
      <c r="E31" s="2">
        <v>0</v>
      </c>
      <c r="F31" s="2">
        <v>2296200</v>
      </c>
      <c r="G31" s="2"/>
      <c r="H31" s="2">
        <v>11606560</v>
      </c>
      <c r="I31" s="2"/>
      <c r="J31" s="2">
        <v>0</v>
      </c>
      <c r="K31" s="2"/>
      <c r="L31" s="1">
        <f t="shared" ref="L31" si="21">B31+D31+F31+H31+J31</f>
        <v>32309480</v>
      </c>
      <c r="M31" s="13">
        <f t="shared" ref="M31" si="22">C31+E31+G31+I31+K31</f>
        <v>21287360</v>
      </c>
      <c r="N31" s="21">
        <f t="shared" ref="N31" si="23">L31+M31</f>
        <v>53596840</v>
      </c>
      <c r="P31" s="4" t="s">
        <v>16</v>
      </c>
      <c r="Q31" s="2">
        <v>2224</v>
      </c>
      <c r="R31" s="2">
        <v>1884</v>
      </c>
      <c r="S31" s="2">
        <v>630</v>
      </c>
      <c r="T31" s="2">
        <v>134</v>
      </c>
      <c r="U31" s="2">
        <v>178</v>
      </c>
      <c r="V31" s="2">
        <v>0</v>
      </c>
      <c r="W31" s="2">
        <v>1606</v>
      </c>
      <c r="X31" s="2">
        <v>0</v>
      </c>
      <c r="Y31" s="2">
        <v>396</v>
      </c>
      <c r="Z31" s="2">
        <v>0</v>
      </c>
      <c r="AA31" s="1">
        <f t="shared" ref="AA31" si="24">Q31+S31+U31+W31+Y31</f>
        <v>5034</v>
      </c>
      <c r="AB31" s="13">
        <f t="shared" ref="AB31" si="25">R31+T31+V31+X31+Z31</f>
        <v>2018</v>
      </c>
      <c r="AC31" s="14">
        <f t="shared" ref="AC31" si="26">AA31+AB31</f>
        <v>7052</v>
      </c>
      <c r="AE31" s="4" t="s">
        <v>16</v>
      </c>
      <c r="AF31" s="2">
        <f t="shared" si="20"/>
        <v>6803.1115107913674</v>
      </c>
      <c r="AG31" s="2">
        <f t="shared" si="15"/>
        <v>11299.023354564755</v>
      </c>
      <c r="AH31" s="2">
        <f t="shared" si="15"/>
        <v>5200.9523809523807</v>
      </c>
      <c r="AI31" s="2">
        <f t="shared" si="15"/>
        <v>0</v>
      </c>
      <c r="AJ31" s="2">
        <f t="shared" si="15"/>
        <v>12900</v>
      </c>
      <c r="AK31" s="2" t="str">
        <f t="shared" si="15"/>
        <v>N.A.</v>
      </c>
      <c r="AL31" s="2">
        <f t="shared" si="15"/>
        <v>7226.9987546699876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6418.2518871672628</v>
      </c>
      <c r="AQ31" s="13">
        <f t="shared" ref="AQ31" si="28">IFERROR(M31/AB31, "N.A.")</f>
        <v>10548.741328047572</v>
      </c>
      <c r="AR31" s="14">
        <f t="shared" ref="AR31" si="29">IFERROR(N31/AC31, "N.A.")</f>
        <v>7600.2325581395353</v>
      </c>
    </row>
    <row r="32" spans="1:44" ht="15" customHeight="1" thickBot="1" x14ac:dyDescent="0.3">
      <c r="A32" s="5" t="s">
        <v>0</v>
      </c>
      <c r="B32" s="42">
        <f>B31+C31</f>
        <v>36417480</v>
      </c>
      <c r="C32" s="43"/>
      <c r="D32" s="42">
        <f>D31+E31</f>
        <v>3276600</v>
      </c>
      <c r="E32" s="43"/>
      <c r="F32" s="42">
        <f>F31+G31</f>
        <v>2296200</v>
      </c>
      <c r="G32" s="43"/>
      <c r="H32" s="42">
        <f>H31+I31</f>
        <v>11606560</v>
      </c>
      <c r="I32" s="43"/>
      <c r="J32" s="42">
        <f>J31+K31</f>
        <v>0</v>
      </c>
      <c r="K32" s="43"/>
      <c r="L32" s="42">
        <f>L31+M31</f>
        <v>53596840</v>
      </c>
      <c r="M32" s="46"/>
      <c r="N32" s="22">
        <f>B32+D32+F32+H32+J32</f>
        <v>53596840</v>
      </c>
      <c r="P32" s="5" t="s">
        <v>0</v>
      </c>
      <c r="Q32" s="42">
        <f>Q31+R31</f>
        <v>4108</v>
      </c>
      <c r="R32" s="43"/>
      <c r="S32" s="42">
        <f>S31+T31</f>
        <v>764</v>
      </c>
      <c r="T32" s="43"/>
      <c r="U32" s="42">
        <f>U31+V31</f>
        <v>178</v>
      </c>
      <c r="V32" s="43"/>
      <c r="W32" s="42">
        <f>W31+X31</f>
        <v>1606</v>
      </c>
      <c r="X32" s="43"/>
      <c r="Y32" s="42">
        <f>Y31+Z31</f>
        <v>396</v>
      </c>
      <c r="Z32" s="43"/>
      <c r="AA32" s="42">
        <f>AA31+AB31</f>
        <v>7052</v>
      </c>
      <c r="AB32" s="43"/>
      <c r="AC32" s="23">
        <f>Q32+S32+U32+W32+Y32</f>
        <v>7052</v>
      </c>
      <c r="AE32" s="5" t="s">
        <v>0</v>
      </c>
      <c r="AF32" s="44">
        <f>IFERROR(B32/Q32,"N.A.")</f>
        <v>8865.0146056475169</v>
      </c>
      <c r="AG32" s="45"/>
      <c r="AH32" s="44">
        <f>IFERROR(D32/S32,"N.A.")</f>
        <v>4288.7434554973825</v>
      </c>
      <c r="AI32" s="45"/>
      <c r="AJ32" s="44">
        <f>IFERROR(F32/U32,"N.A.")</f>
        <v>12900</v>
      </c>
      <c r="AK32" s="45"/>
      <c r="AL32" s="44">
        <f>IFERROR(H32/W32,"N.A.")</f>
        <v>7226.9987546699876</v>
      </c>
      <c r="AM32" s="45"/>
      <c r="AN32" s="44">
        <f>IFERROR(J32/Y32,"N.A.")</f>
        <v>0</v>
      </c>
      <c r="AO32" s="45"/>
      <c r="AP32" s="44">
        <f>IFERROR(L32/AA32,"N.A.")</f>
        <v>7600.2325581395353</v>
      </c>
      <c r="AQ32" s="45"/>
      <c r="AR32" s="16">
        <f>IFERROR(N32/AC32, "N.A.")</f>
        <v>7600.2325581395353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1706240</v>
      </c>
      <c r="C39" s="2"/>
      <c r="D39" s="2">
        <v>2930880</v>
      </c>
      <c r="E39" s="2"/>
      <c r="F39" s="2"/>
      <c r="G39" s="2"/>
      <c r="H39" s="2">
        <v>2072600</v>
      </c>
      <c r="I39" s="2"/>
      <c r="J39" s="2">
        <v>0</v>
      </c>
      <c r="K39" s="2"/>
      <c r="L39" s="1">
        <f>B39+D39+F39+H39+J39</f>
        <v>6709720</v>
      </c>
      <c r="M39" s="13">
        <f>C39+E39+G39+I39+K39</f>
        <v>0</v>
      </c>
      <c r="N39" s="14">
        <f>L39+M39</f>
        <v>6709720</v>
      </c>
      <c r="P39" s="3" t="s">
        <v>12</v>
      </c>
      <c r="Q39" s="2">
        <v>496</v>
      </c>
      <c r="R39" s="2">
        <v>0</v>
      </c>
      <c r="S39" s="2">
        <v>284</v>
      </c>
      <c r="T39" s="2">
        <v>0</v>
      </c>
      <c r="U39" s="2">
        <v>0</v>
      </c>
      <c r="V39" s="2">
        <v>0</v>
      </c>
      <c r="W39" s="2">
        <v>580</v>
      </c>
      <c r="X39" s="2">
        <v>0</v>
      </c>
      <c r="Y39" s="2">
        <v>134</v>
      </c>
      <c r="Z39" s="2">
        <v>0</v>
      </c>
      <c r="AA39" s="1">
        <f>Q39+S39+U39+W39+Y39</f>
        <v>1494</v>
      </c>
      <c r="AB39" s="13">
        <f>R39+T39+V39+X39+Z39</f>
        <v>0</v>
      </c>
      <c r="AC39" s="14">
        <f>AA39+AB39</f>
        <v>1494</v>
      </c>
      <c r="AE39" s="3" t="s">
        <v>12</v>
      </c>
      <c r="AF39" s="2">
        <f>IFERROR(B39/Q39, "N.A.")</f>
        <v>3440</v>
      </c>
      <c r="AG39" s="2" t="str">
        <f t="shared" ref="AG39:AR43" si="30">IFERROR(C39/R39, "N.A.")</f>
        <v>N.A.</v>
      </c>
      <c r="AH39" s="2">
        <f t="shared" si="30"/>
        <v>10320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3573.4482758620688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4491.1111111111113</v>
      </c>
      <c r="AQ39" s="13" t="str">
        <f t="shared" si="30"/>
        <v>N.A.</v>
      </c>
      <c r="AR39" s="14">
        <f t="shared" si="30"/>
        <v>4491.1111111111113</v>
      </c>
    </row>
    <row r="40" spans="1:44" ht="15" customHeight="1" thickBot="1" x14ac:dyDescent="0.3">
      <c r="A40" s="3" t="s">
        <v>13</v>
      </c>
      <c r="B40" s="2">
        <v>2576130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2576130</v>
      </c>
      <c r="M40" s="13">
        <f t="shared" si="31"/>
        <v>0</v>
      </c>
      <c r="N40" s="14">
        <f t="shared" ref="N40:N42" si="32">L40+M40</f>
        <v>2576130</v>
      </c>
      <c r="P40" s="3" t="s">
        <v>13</v>
      </c>
      <c r="Q40" s="2">
        <v>764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764</v>
      </c>
      <c r="AB40" s="13">
        <f t="shared" si="33"/>
        <v>0</v>
      </c>
      <c r="AC40" s="14">
        <f t="shared" ref="AC40:AC42" si="34">AA40+AB40</f>
        <v>764</v>
      </c>
      <c r="AE40" s="3" t="s">
        <v>13</v>
      </c>
      <c r="AF40" s="2">
        <f t="shared" ref="AF40:AF43" si="35">IFERROR(B40/Q40, "N.A.")</f>
        <v>3371.8979057591623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3371.8979057591623</v>
      </c>
      <c r="AQ40" s="13" t="str">
        <f t="shared" si="30"/>
        <v>N.A.</v>
      </c>
      <c r="AR40" s="14">
        <f t="shared" si="30"/>
        <v>3371.8979057591623</v>
      </c>
    </row>
    <row r="41" spans="1:44" ht="15" customHeight="1" thickBot="1" x14ac:dyDescent="0.3">
      <c r="A41" s="3" t="s">
        <v>14</v>
      </c>
      <c r="B41" s="2"/>
      <c r="C41" s="2">
        <v>9247200</v>
      </c>
      <c r="D41" s="2"/>
      <c r="E41" s="2"/>
      <c r="F41" s="2"/>
      <c r="G41" s="2"/>
      <c r="H41" s="2"/>
      <c r="I41" s="2">
        <v>5469600</v>
      </c>
      <c r="J41" s="2"/>
      <c r="K41" s="2"/>
      <c r="L41" s="1">
        <f t="shared" si="31"/>
        <v>0</v>
      </c>
      <c r="M41" s="13">
        <f t="shared" si="31"/>
        <v>14716800</v>
      </c>
      <c r="N41" s="14">
        <f t="shared" si="32"/>
        <v>14716800</v>
      </c>
      <c r="P41" s="3" t="s">
        <v>14</v>
      </c>
      <c r="Q41" s="2">
        <v>0</v>
      </c>
      <c r="R41" s="2">
        <v>1248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530</v>
      </c>
      <c r="Y41" s="2">
        <v>0</v>
      </c>
      <c r="Z41" s="2">
        <v>0</v>
      </c>
      <c r="AA41" s="1">
        <f t="shared" si="33"/>
        <v>0</v>
      </c>
      <c r="AB41" s="13">
        <f t="shared" si="33"/>
        <v>1778</v>
      </c>
      <c r="AC41" s="14">
        <f t="shared" si="34"/>
        <v>1778</v>
      </c>
      <c r="AE41" s="3" t="s">
        <v>14</v>
      </c>
      <c r="AF41" s="2" t="str">
        <f t="shared" si="35"/>
        <v>N.A.</v>
      </c>
      <c r="AG41" s="2">
        <f t="shared" si="30"/>
        <v>7409.6153846153848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10320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8277.1653543307093</v>
      </c>
      <c r="AR41" s="14">
        <f t="shared" si="30"/>
        <v>8277.1653543307093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4282370</v>
      </c>
      <c r="C43" s="2">
        <v>9247200</v>
      </c>
      <c r="D43" s="2">
        <v>2930880</v>
      </c>
      <c r="E43" s="2"/>
      <c r="F43" s="2"/>
      <c r="G43" s="2"/>
      <c r="H43" s="2">
        <v>2072600</v>
      </c>
      <c r="I43" s="2">
        <v>5469600</v>
      </c>
      <c r="J43" s="2">
        <v>0</v>
      </c>
      <c r="K43" s="2"/>
      <c r="L43" s="1">
        <f t="shared" ref="L43" si="36">B43+D43+F43+H43+J43</f>
        <v>9285850</v>
      </c>
      <c r="M43" s="13">
        <f t="shared" ref="M43" si="37">C43+E43+G43+I43+K43</f>
        <v>14716800</v>
      </c>
      <c r="N43" s="21">
        <f t="shared" ref="N43" si="38">L43+M43</f>
        <v>24002650</v>
      </c>
      <c r="P43" s="4" t="s">
        <v>16</v>
      </c>
      <c r="Q43" s="2">
        <v>1260</v>
      </c>
      <c r="R43" s="2">
        <v>1248</v>
      </c>
      <c r="S43" s="2">
        <v>284</v>
      </c>
      <c r="T43" s="2">
        <v>0</v>
      </c>
      <c r="U43" s="2">
        <v>0</v>
      </c>
      <c r="V43" s="2">
        <v>0</v>
      </c>
      <c r="W43" s="2">
        <v>580</v>
      </c>
      <c r="X43" s="2">
        <v>530</v>
      </c>
      <c r="Y43" s="2">
        <v>134</v>
      </c>
      <c r="Z43" s="2">
        <v>0</v>
      </c>
      <c r="AA43" s="1">
        <f t="shared" ref="AA43" si="39">Q43+S43+U43+W43+Y43</f>
        <v>2258</v>
      </c>
      <c r="AB43" s="13">
        <f t="shared" ref="AB43" si="40">R43+T43+V43+X43+Z43</f>
        <v>1778</v>
      </c>
      <c r="AC43" s="21">
        <f t="shared" ref="AC43" si="41">AA43+AB43</f>
        <v>4036</v>
      </c>
      <c r="AE43" s="4" t="s">
        <v>16</v>
      </c>
      <c r="AF43" s="2">
        <f t="shared" si="35"/>
        <v>3398.7063492063494</v>
      </c>
      <c r="AG43" s="2">
        <f t="shared" si="30"/>
        <v>7409.6153846153848</v>
      </c>
      <c r="AH43" s="2">
        <f t="shared" si="30"/>
        <v>10320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3573.4482758620688</v>
      </c>
      <c r="AM43" s="2">
        <f t="shared" si="30"/>
        <v>10320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4112.4224977856511</v>
      </c>
      <c r="AQ43" s="13">
        <f t="shared" ref="AQ43" si="43">IFERROR(M43/AB43, "N.A.")</f>
        <v>8277.1653543307093</v>
      </c>
      <c r="AR43" s="14">
        <f t="shared" ref="AR43" si="44">IFERROR(N43/AC43, "N.A.")</f>
        <v>5947.1382556987119</v>
      </c>
    </row>
    <row r="44" spans="1:44" ht="15" customHeight="1" thickBot="1" x14ac:dyDescent="0.3">
      <c r="A44" s="5" t="s">
        <v>0</v>
      </c>
      <c r="B44" s="42">
        <f>B43+C43</f>
        <v>13529570</v>
      </c>
      <c r="C44" s="43"/>
      <c r="D44" s="42">
        <f>D43+E43</f>
        <v>2930880</v>
      </c>
      <c r="E44" s="43"/>
      <c r="F44" s="42">
        <f>F43+G43</f>
        <v>0</v>
      </c>
      <c r="G44" s="43"/>
      <c r="H44" s="42">
        <f>H43+I43</f>
        <v>7542200</v>
      </c>
      <c r="I44" s="43"/>
      <c r="J44" s="42">
        <f>J43+K43</f>
        <v>0</v>
      </c>
      <c r="K44" s="43"/>
      <c r="L44" s="42">
        <f>L43+M43</f>
        <v>24002650</v>
      </c>
      <c r="M44" s="46"/>
      <c r="N44" s="22">
        <f>B44+D44+F44+H44+J44</f>
        <v>24002650</v>
      </c>
      <c r="P44" s="5" t="s">
        <v>0</v>
      </c>
      <c r="Q44" s="42">
        <f>Q43+R43</f>
        <v>2508</v>
      </c>
      <c r="R44" s="43"/>
      <c r="S44" s="42">
        <f>S43+T43</f>
        <v>284</v>
      </c>
      <c r="T44" s="43"/>
      <c r="U44" s="42">
        <f>U43+V43</f>
        <v>0</v>
      </c>
      <c r="V44" s="43"/>
      <c r="W44" s="42">
        <f>W43+X43</f>
        <v>1110</v>
      </c>
      <c r="X44" s="43"/>
      <c r="Y44" s="42">
        <f>Y43+Z43</f>
        <v>134</v>
      </c>
      <c r="Z44" s="43"/>
      <c r="AA44" s="42">
        <f>AA43+AB43</f>
        <v>4036</v>
      </c>
      <c r="AB44" s="46"/>
      <c r="AC44" s="22">
        <f>Q44+S44+U44+W44+Y44</f>
        <v>4036</v>
      </c>
      <c r="AE44" s="5" t="s">
        <v>0</v>
      </c>
      <c r="AF44" s="44">
        <f>IFERROR(B44/Q44,"N.A.")</f>
        <v>5394.5653907496016</v>
      </c>
      <c r="AG44" s="45"/>
      <c r="AH44" s="44">
        <f>IFERROR(D44/S44,"N.A.")</f>
        <v>10320</v>
      </c>
      <c r="AI44" s="45"/>
      <c r="AJ44" s="44" t="str">
        <f>IFERROR(F44/U44,"N.A.")</f>
        <v>N.A.</v>
      </c>
      <c r="AK44" s="45"/>
      <c r="AL44" s="44">
        <f>IFERROR(H44/W44,"N.A.")</f>
        <v>6794.7747747747744</v>
      </c>
      <c r="AM44" s="45"/>
      <c r="AN44" s="44">
        <f>IFERROR(J44/Y44,"N.A.")</f>
        <v>0</v>
      </c>
      <c r="AO44" s="45"/>
      <c r="AP44" s="44">
        <f>IFERROR(L44/AA44,"N.A.")</f>
        <v>5947.1382556987119</v>
      </c>
      <c r="AQ44" s="45"/>
      <c r="AR44" s="16">
        <f>IFERROR(N44/AC44, "N.A.")</f>
        <v>5947.1382556987119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63941588.000000007</v>
      </c>
      <c r="C15" s="2"/>
      <c r="D15" s="2">
        <v>2286912</v>
      </c>
      <c r="E15" s="2"/>
      <c r="F15" s="2">
        <v>41826100.000000015</v>
      </c>
      <c r="G15" s="2"/>
      <c r="H15" s="2">
        <v>134114537</v>
      </c>
      <c r="I15" s="2"/>
      <c r="J15" s="2">
        <v>0</v>
      </c>
      <c r="K15" s="2"/>
      <c r="L15" s="1">
        <f>B15+D15+F15+H15+J15</f>
        <v>242169137.00000003</v>
      </c>
      <c r="M15" s="13">
        <f>C15+E15+G15+I15+K15</f>
        <v>0</v>
      </c>
      <c r="N15" s="14">
        <f>L15+M15</f>
        <v>242169137.00000003</v>
      </c>
      <c r="P15" s="3" t="s">
        <v>12</v>
      </c>
      <c r="Q15" s="2">
        <v>13069</v>
      </c>
      <c r="R15" s="2">
        <v>0</v>
      </c>
      <c r="S15" s="2">
        <v>795</v>
      </c>
      <c r="T15" s="2">
        <v>0</v>
      </c>
      <c r="U15" s="2">
        <v>3938</v>
      </c>
      <c r="V15" s="2">
        <v>0</v>
      </c>
      <c r="W15" s="2">
        <v>26972</v>
      </c>
      <c r="X15" s="2">
        <v>0</v>
      </c>
      <c r="Y15" s="2">
        <v>2106</v>
      </c>
      <c r="Z15" s="2">
        <v>0</v>
      </c>
      <c r="AA15" s="1">
        <f>Q15+S15+U15+W15+Y15</f>
        <v>46880</v>
      </c>
      <c r="AB15" s="13">
        <f>R15+T15+V15+X15+Z15</f>
        <v>0</v>
      </c>
      <c r="AC15" s="14">
        <f>AA15+AB15</f>
        <v>46880</v>
      </c>
      <c r="AE15" s="3" t="s">
        <v>12</v>
      </c>
      <c r="AF15" s="2">
        <f>IFERROR(B15/Q15, "N.A.")</f>
        <v>4892.6151962659733</v>
      </c>
      <c r="AG15" s="2" t="str">
        <f t="shared" ref="AG15:AR19" si="0">IFERROR(C15/R15, "N.A.")</f>
        <v>N.A.</v>
      </c>
      <c r="AH15" s="2">
        <f t="shared" si="0"/>
        <v>2876.6188679245283</v>
      </c>
      <c r="AI15" s="2" t="str">
        <f t="shared" si="0"/>
        <v>N.A.</v>
      </c>
      <c r="AJ15" s="2">
        <f t="shared" si="0"/>
        <v>10621.152869476895</v>
      </c>
      <c r="AK15" s="2" t="str">
        <f t="shared" si="0"/>
        <v>N.A.</v>
      </c>
      <c r="AL15" s="2">
        <f t="shared" si="0"/>
        <v>4972.3615972119233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5165.7239121160419</v>
      </c>
      <c r="AQ15" s="13" t="str">
        <f t="shared" si="0"/>
        <v>N.A.</v>
      </c>
      <c r="AR15" s="14">
        <f t="shared" si="0"/>
        <v>5165.7239121160419</v>
      </c>
    </row>
    <row r="16" spans="1:44" ht="15" customHeight="1" thickBot="1" x14ac:dyDescent="0.3">
      <c r="A16" s="3" t="s">
        <v>13</v>
      </c>
      <c r="B16" s="2">
        <v>23634308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23634308</v>
      </c>
      <c r="M16" s="13">
        <f t="shared" si="1"/>
        <v>0</v>
      </c>
      <c r="N16" s="14">
        <f t="shared" ref="N16:N18" si="2">L16+M16</f>
        <v>23634308</v>
      </c>
      <c r="P16" s="3" t="s">
        <v>13</v>
      </c>
      <c r="Q16" s="2">
        <v>5897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5897</v>
      </c>
      <c r="AB16" s="13">
        <f t="shared" si="3"/>
        <v>0</v>
      </c>
      <c r="AC16" s="14">
        <f t="shared" ref="AC16:AC18" si="4">AA16+AB16</f>
        <v>5897</v>
      </c>
      <c r="AE16" s="3" t="s">
        <v>13</v>
      </c>
      <c r="AF16" s="2">
        <f t="shared" ref="AF16:AF19" si="5">IFERROR(B16/Q16, "N.A.")</f>
        <v>4007.8528065117857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4007.8528065117857</v>
      </c>
      <c r="AQ16" s="13" t="str">
        <f t="shared" si="0"/>
        <v>N.A.</v>
      </c>
      <c r="AR16" s="14">
        <f t="shared" si="0"/>
        <v>4007.8528065117857</v>
      </c>
    </row>
    <row r="17" spans="1:44" ht="15" customHeight="1" thickBot="1" x14ac:dyDescent="0.3">
      <c r="A17" s="3" t="s">
        <v>14</v>
      </c>
      <c r="B17" s="2">
        <v>85037402.999999985</v>
      </c>
      <c r="C17" s="2">
        <v>405347689.99999988</v>
      </c>
      <c r="D17" s="2">
        <v>3910510.0000000005</v>
      </c>
      <c r="E17" s="2">
        <v>328800</v>
      </c>
      <c r="F17" s="2"/>
      <c r="G17" s="2">
        <v>70539099.999999985</v>
      </c>
      <c r="H17" s="2"/>
      <c r="I17" s="2">
        <v>23883737</v>
      </c>
      <c r="J17" s="2">
        <v>0</v>
      </c>
      <c r="K17" s="2"/>
      <c r="L17" s="1">
        <f t="shared" si="1"/>
        <v>88947912.999999985</v>
      </c>
      <c r="M17" s="13">
        <f t="shared" si="1"/>
        <v>500099326.99999988</v>
      </c>
      <c r="N17" s="14">
        <f t="shared" si="2"/>
        <v>589047239.99999988</v>
      </c>
      <c r="P17" s="3" t="s">
        <v>14</v>
      </c>
      <c r="Q17" s="2">
        <v>19516</v>
      </c>
      <c r="R17" s="2">
        <v>48284</v>
      </c>
      <c r="S17" s="2">
        <v>1696</v>
      </c>
      <c r="T17" s="2">
        <v>137</v>
      </c>
      <c r="U17" s="2">
        <v>0</v>
      </c>
      <c r="V17" s="2">
        <v>5861</v>
      </c>
      <c r="W17" s="2">
        <v>0</v>
      </c>
      <c r="X17" s="2">
        <v>3413</v>
      </c>
      <c r="Y17" s="2">
        <v>885</v>
      </c>
      <c r="Z17" s="2">
        <v>0</v>
      </c>
      <c r="AA17" s="1">
        <f t="shared" si="3"/>
        <v>22097</v>
      </c>
      <c r="AB17" s="13">
        <f t="shared" si="3"/>
        <v>57695</v>
      </c>
      <c r="AC17" s="14">
        <f t="shared" si="4"/>
        <v>79792</v>
      </c>
      <c r="AE17" s="3" t="s">
        <v>14</v>
      </c>
      <c r="AF17" s="2">
        <f t="shared" si="5"/>
        <v>4357.3172268907556</v>
      </c>
      <c r="AG17" s="2">
        <f t="shared" si="0"/>
        <v>8395.0726948885731</v>
      </c>
      <c r="AH17" s="2">
        <f t="shared" si="0"/>
        <v>2305.7252358490568</v>
      </c>
      <c r="AI17" s="2">
        <f t="shared" si="0"/>
        <v>2400</v>
      </c>
      <c r="AJ17" s="2" t="str">
        <f t="shared" si="0"/>
        <v>N.A.</v>
      </c>
      <c r="AK17" s="2">
        <f t="shared" si="0"/>
        <v>12035.335267019278</v>
      </c>
      <c r="AL17" s="2" t="str">
        <f t="shared" si="0"/>
        <v>N.A.</v>
      </c>
      <c r="AM17" s="2">
        <f t="shared" si="0"/>
        <v>6997.871960152359</v>
      </c>
      <c r="AN17" s="2">
        <f t="shared" si="0"/>
        <v>0</v>
      </c>
      <c r="AO17" s="2" t="str">
        <f t="shared" si="0"/>
        <v>N.A.</v>
      </c>
      <c r="AP17" s="15">
        <f t="shared" si="0"/>
        <v>4025.3388695297999</v>
      </c>
      <c r="AQ17" s="13">
        <f t="shared" si="0"/>
        <v>8667.9838287546554</v>
      </c>
      <c r="AR17" s="14">
        <f t="shared" si="0"/>
        <v>7382.2844395428101</v>
      </c>
    </row>
    <row r="18" spans="1:44" ht="15" customHeight="1" thickBot="1" x14ac:dyDescent="0.3">
      <c r="A18" s="3" t="s">
        <v>15</v>
      </c>
      <c r="B18" s="2">
        <v>35543112</v>
      </c>
      <c r="C18" s="2"/>
      <c r="D18" s="2"/>
      <c r="E18" s="2"/>
      <c r="F18" s="2"/>
      <c r="G18" s="2">
        <v>4612000</v>
      </c>
      <c r="H18" s="2">
        <v>7571704.0000000019</v>
      </c>
      <c r="I18" s="2"/>
      <c r="J18" s="2">
        <v>0</v>
      </c>
      <c r="K18" s="2"/>
      <c r="L18" s="1">
        <f t="shared" si="1"/>
        <v>43114816</v>
      </c>
      <c r="M18" s="13">
        <f t="shared" si="1"/>
        <v>4612000</v>
      </c>
      <c r="N18" s="14">
        <f t="shared" si="2"/>
        <v>47726816</v>
      </c>
      <c r="P18" s="3" t="s">
        <v>15</v>
      </c>
      <c r="Q18" s="2">
        <v>7871</v>
      </c>
      <c r="R18" s="2">
        <v>0</v>
      </c>
      <c r="S18" s="2">
        <v>0</v>
      </c>
      <c r="T18" s="2">
        <v>0</v>
      </c>
      <c r="U18" s="2">
        <v>0</v>
      </c>
      <c r="V18" s="2">
        <v>993</v>
      </c>
      <c r="W18" s="2">
        <v>7082</v>
      </c>
      <c r="X18" s="2">
        <v>0</v>
      </c>
      <c r="Y18" s="2">
        <v>1236</v>
      </c>
      <c r="Z18" s="2">
        <v>0</v>
      </c>
      <c r="AA18" s="1">
        <f t="shared" si="3"/>
        <v>16189</v>
      </c>
      <c r="AB18" s="13">
        <f t="shared" si="3"/>
        <v>993</v>
      </c>
      <c r="AC18" s="21">
        <f t="shared" si="4"/>
        <v>17182</v>
      </c>
      <c r="AE18" s="3" t="s">
        <v>15</v>
      </c>
      <c r="AF18" s="2">
        <f t="shared" si="5"/>
        <v>4515.7047389150048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4644.5115810674724</v>
      </c>
      <c r="AL18" s="2">
        <f t="shared" si="0"/>
        <v>1069.1476983902855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2663.2167521156339</v>
      </c>
      <c r="AQ18" s="13">
        <f t="shared" si="0"/>
        <v>4644.5115810674724</v>
      </c>
      <c r="AR18" s="14">
        <f t="shared" si="0"/>
        <v>2777.7218018856943</v>
      </c>
    </row>
    <row r="19" spans="1:44" ht="15" customHeight="1" thickBot="1" x14ac:dyDescent="0.3">
      <c r="A19" s="4" t="s">
        <v>16</v>
      </c>
      <c r="B19" s="2">
        <v>208156411.00000018</v>
      </c>
      <c r="C19" s="2">
        <v>405347689.99999988</v>
      </c>
      <c r="D19" s="2">
        <v>6197422</v>
      </c>
      <c r="E19" s="2">
        <v>328800</v>
      </c>
      <c r="F19" s="2">
        <v>41826100.000000015</v>
      </c>
      <c r="G19" s="2">
        <v>75151099.999999985</v>
      </c>
      <c r="H19" s="2">
        <v>141686241.00000003</v>
      </c>
      <c r="I19" s="2">
        <v>23883737</v>
      </c>
      <c r="J19" s="2">
        <v>0</v>
      </c>
      <c r="K19" s="2"/>
      <c r="L19" s="1">
        <f t="shared" ref="L19" si="6">B19+D19+F19+H19+J19</f>
        <v>397866174.00000024</v>
      </c>
      <c r="M19" s="13">
        <f t="shared" ref="M19" si="7">C19+E19+G19+I19+K19</f>
        <v>504711326.99999988</v>
      </c>
      <c r="N19" s="21">
        <f t="shared" ref="N19" si="8">L19+M19</f>
        <v>902577501.00000012</v>
      </c>
      <c r="P19" s="4" t="s">
        <v>16</v>
      </c>
      <c r="Q19" s="2">
        <v>46353</v>
      </c>
      <c r="R19" s="2">
        <v>48284</v>
      </c>
      <c r="S19" s="2">
        <v>2491</v>
      </c>
      <c r="T19" s="2">
        <v>137</v>
      </c>
      <c r="U19" s="2">
        <v>3938</v>
      </c>
      <c r="V19" s="2">
        <v>6854</v>
      </c>
      <c r="W19" s="2">
        <v>34054</v>
      </c>
      <c r="X19" s="2">
        <v>3413</v>
      </c>
      <c r="Y19" s="2">
        <v>4227</v>
      </c>
      <c r="Z19" s="2">
        <v>0</v>
      </c>
      <c r="AA19" s="1">
        <f t="shared" ref="AA19" si="9">Q19+S19+U19+W19+Y19</f>
        <v>91063</v>
      </c>
      <c r="AB19" s="13">
        <f t="shared" ref="AB19" si="10">R19+T19+V19+X19+Z19</f>
        <v>58688</v>
      </c>
      <c r="AC19" s="14">
        <f t="shared" ref="AC19" si="11">AA19+AB19</f>
        <v>149751</v>
      </c>
      <c r="AE19" s="4" t="s">
        <v>16</v>
      </c>
      <c r="AF19" s="2">
        <f t="shared" si="5"/>
        <v>4490.6782948245027</v>
      </c>
      <c r="AG19" s="2">
        <f t="shared" si="0"/>
        <v>8395.0726948885731</v>
      </c>
      <c r="AH19" s="2">
        <f t="shared" si="0"/>
        <v>2487.9253311922921</v>
      </c>
      <c r="AI19" s="2">
        <f t="shared" si="0"/>
        <v>2400</v>
      </c>
      <c r="AJ19" s="2">
        <f t="shared" si="0"/>
        <v>10621.152869476895</v>
      </c>
      <c r="AK19" s="2">
        <f t="shared" si="0"/>
        <v>10964.560840385175</v>
      </c>
      <c r="AL19" s="2">
        <f t="shared" si="0"/>
        <v>4160.634316086217</v>
      </c>
      <c r="AM19" s="2">
        <f t="shared" si="0"/>
        <v>6997.871960152359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4369.1309752588895</v>
      </c>
      <c r="AQ19" s="13">
        <f t="shared" ref="AQ19" si="13">IFERROR(M19/AB19, "N.A.")</f>
        <v>8599.9067441384923</v>
      </c>
      <c r="AR19" s="14">
        <f t="shared" ref="AR19" si="14">IFERROR(N19/AC19, "N.A.")</f>
        <v>6027.1884728649566</v>
      </c>
    </row>
    <row r="20" spans="1:44" ht="15" customHeight="1" thickBot="1" x14ac:dyDescent="0.3">
      <c r="A20" s="5" t="s">
        <v>0</v>
      </c>
      <c r="B20" s="42">
        <f>B19+C19</f>
        <v>613504101</v>
      </c>
      <c r="C20" s="43"/>
      <c r="D20" s="42">
        <f>D19+E19</f>
        <v>6526222</v>
      </c>
      <c r="E20" s="43"/>
      <c r="F20" s="42">
        <f>F19+G19</f>
        <v>116977200</v>
      </c>
      <c r="G20" s="43"/>
      <c r="H20" s="42">
        <f>H19+I19</f>
        <v>165569978.00000003</v>
      </c>
      <c r="I20" s="43"/>
      <c r="J20" s="42">
        <f>J19+K19</f>
        <v>0</v>
      </c>
      <c r="K20" s="43"/>
      <c r="L20" s="42">
        <f>L19+M19</f>
        <v>902577501.00000012</v>
      </c>
      <c r="M20" s="46"/>
      <c r="N20" s="22">
        <f>B20+D20+F20+H20+J20</f>
        <v>902577501</v>
      </c>
      <c r="P20" s="5" t="s">
        <v>0</v>
      </c>
      <c r="Q20" s="42">
        <f>Q19+R19</f>
        <v>94637</v>
      </c>
      <c r="R20" s="43"/>
      <c r="S20" s="42">
        <f>S19+T19</f>
        <v>2628</v>
      </c>
      <c r="T20" s="43"/>
      <c r="U20" s="42">
        <f>U19+V19</f>
        <v>10792</v>
      </c>
      <c r="V20" s="43"/>
      <c r="W20" s="42">
        <f>W19+X19</f>
        <v>37467</v>
      </c>
      <c r="X20" s="43"/>
      <c r="Y20" s="42">
        <f>Y19+Z19</f>
        <v>4227</v>
      </c>
      <c r="Z20" s="43"/>
      <c r="AA20" s="42">
        <f>AA19+AB19</f>
        <v>149751</v>
      </c>
      <c r="AB20" s="43"/>
      <c r="AC20" s="23">
        <f>Q20+S20+U20+W20+Y20</f>
        <v>149751</v>
      </c>
      <c r="AE20" s="5" t="s">
        <v>0</v>
      </c>
      <c r="AF20" s="44">
        <f>IFERROR(B20/Q20,"N.A.")</f>
        <v>6482.7086763105335</v>
      </c>
      <c r="AG20" s="45"/>
      <c r="AH20" s="44">
        <f>IFERROR(D20/S20,"N.A.")</f>
        <v>2483.3417047184171</v>
      </c>
      <c r="AI20" s="45"/>
      <c r="AJ20" s="44">
        <f>IFERROR(F20/U20,"N.A.")</f>
        <v>10839.251297257228</v>
      </c>
      <c r="AK20" s="45"/>
      <c r="AL20" s="44">
        <f>IFERROR(H20/W20,"N.A.")</f>
        <v>4419.0882109589784</v>
      </c>
      <c r="AM20" s="45"/>
      <c r="AN20" s="44">
        <f>IFERROR(J20/Y20,"N.A.")</f>
        <v>0</v>
      </c>
      <c r="AO20" s="45"/>
      <c r="AP20" s="44">
        <f>IFERROR(L20/AA20,"N.A.")</f>
        <v>6027.1884728649566</v>
      </c>
      <c r="AQ20" s="45"/>
      <c r="AR20" s="16">
        <f>IFERROR(N20/AC20, "N.A.")</f>
        <v>6027.1884728649557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54334319.999999985</v>
      </c>
      <c r="C27" s="2"/>
      <c r="D27" s="2">
        <v>1540432</v>
      </c>
      <c r="E27" s="2"/>
      <c r="F27" s="2">
        <v>34253800</v>
      </c>
      <c r="G27" s="2"/>
      <c r="H27" s="2">
        <v>59914395.000000015</v>
      </c>
      <c r="I27" s="2"/>
      <c r="J27" s="2">
        <v>0</v>
      </c>
      <c r="K27" s="2"/>
      <c r="L27" s="1">
        <f>B27+D27+F27+H27+J27</f>
        <v>150042947</v>
      </c>
      <c r="M27" s="13">
        <f>C27+E27+G27+I27+K27</f>
        <v>0</v>
      </c>
      <c r="N27" s="14">
        <f>L27+M27</f>
        <v>150042947</v>
      </c>
      <c r="P27" s="3" t="s">
        <v>12</v>
      </c>
      <c r="Q27" s="2">
        <v>10295</v>
      </c>
      <c r="R27" s="2">
        <v>0</v>
      </c>
      <c r="S27" s="2">
        <v>578</v>
      </c>
      <c r="T27" s="2">
        <v>0</v>
      </c>
      <c r="U27" s="2">
        <v>2733</v>
      </c>
      <c r="V27" s="2">
        <v>0</v>
      </c>
      <c r="W27" s="2">
        <v>12522</v>
      </c>
      <c r="X27" s="2">
        <v>0</v>
      </c>
      <c r="Y27" s="2">
        <v>682</v>
      </c>
      <c r="Z27" s="2">
        <v>0</v>
      </c>
      <c r="AA27" s="1">
        <f>Q27+S27+U27+W27+Y27</f>
        <v>26810</v>
      </c>
      <c r="AB27" s="13">
        <f>R27+T27+V27+X27+Z27</f>
        <v>0</v>
      </c>
      <c r="AC27" s="14">
        <f>AA27+AB27</f>
        <v>26810</v>
      </c>
      <c r="AE27" s="3" t="s">
        <v>12</v>
      </c>
      <c r="AF27" s="2">
        <f>IFERROR(B27/Q27, "N.A.")</f>
        <v>5277.7387081107317</v>
      </c>
      <c r="AG27" s="2" t="str">
        <f t="shared" ref="AG27:AR31" si="15">IFERROR(C27/R27, "N.A.")</f>
        <v>N.A.</v>
      </c>
      <c r="AH27" s="2">
        <f t="shared" si="15"/>
        <v>2665.1072664359863</v>
      </c>
      <c r="AI27" s="2" t="str">
        <f t="shared" si="15"/>
        <v>N.A.</v>
      </c>
      <c r="AJ27" s="2">
        <f t="shared" si="15"/>
        <v>12533.40651298939</v>
      </c>
      <c r="AK27" s="2" t="str">
        <f t="shared" si="15"/>
        <v>N.A.</v>
      </c>
      <c r="AL27" s="2">
        <f t="shared" si="15"/>
        <v>4784.7304743651184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5596.5291682208135</v>
      </c>
      <c r="AQ27" s="13" t="str">
        <f t="shared" si="15"/>
        <v>N.A.</v>
      </c>
      <c r="AR27" s="14">
        <f t="shared" si="15"/>
        <v>5596.5291682208135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49572029</v>
      </c>
      <c r="C29" s="2">
        <v>250336230.00000012</v>
      </c>
      <c r="D29" s="2">
        <v>1315350</v>
      </c>
      <c r="E29" s="2"/>
      <c r="F29" s="2"/>
      <c r="G29" s="2">
        <v>61962200.000000015</v>
      </c>
      <c r="H29" s="2"/>
      <c r="I29" s="2">
        <v>16187822</v>
      </c>
      <c r="J29" s="2">
        <v>0</v>
      </c>
      <c r="K29" s="2"/>
      <c r="L29" s="1">
        <f t="shared" si="16"/>
        <v>50887379</v>
      </c>
      <c r="M29" s="13">
        <f t="shared" si="16"/>
        <v>328486252.00000012</v>
      </c>
      <c r="N29" s="14">
        <f t="shared" si="17"/>
        <v>379373631.00000012</v>
      </c>
      <c r="P29" s="3" t="s">
        <v>14</v>
      </c>
      <c r="Q29" s="2">
        <v>11955</v>
      </c>
      <c r="R29" s="2">
        <v>26620</v>
      </c>
      <c r="S29" s="2">
        <v>1294</v>
      </c>
      <c r="T29" s="2">
        <v>0</v>
      </c>
      <c r="U29" s="2">
        <v>0</v>
      </c>
      <c r="V29" s="2">
        <v>3730</v>
      </c>
      <c r="W29" s="2">
        <v>0</v>
      </c>
      <c r="X29" s="2">
        <v>1527</v>
      </c>
      <c r="Y29" s="2">
        <v>311</v>
      </c>
      <c r="Z29" s="2">
        <v>0</v>
      </c>
      <c r="AA29" s="1">
        <f t="shared" si="18"/>
        <v>13560</v>
      </c>
      <c r="AB29" s="13">
        <f t="shared" si="18"/>
        <v>31877</v>
      </c>
      <c r="AC29" s="14">
        <f t="shared" si="19"/>
        <v>45437</v>
      </c>
      <c r="AE29" s="3" t="s">
        <v>14</v>
      </c>
      <c r="AF29" s="2">
        <f t="shared" si="20"/>
        <v>4146.5519866164786</v>
      </c>
      <c r="AG29" s="2">
        <f t="shared" si="15"/>
        <v>9404.0657400450837</v>
      </c>
      <c r="AH29" s="2">
        <f t="shared" si="15"/>
        <v>1016.499227202473</v>
      </c>
      <c r="AI29" s="2" t="str">
        <f t="shared" si="15"/>
        <v>N.A.</v>
      </c>
      <c r="AJ29" s="2" t="str">
        <f t="shared" si="15"/>
        <v>N.A.</v>
      </c>
      <c r="AK29" s="2">
        <f t="shared" si="15"/>
        <v>16611.849865951746</v>
      </c>
      <c r="AL29" s="2" t="str">
        <f t="shared" si="15"/>
        <v>N.A.</v>
      </c>
      <c r="AM29" s="2">
        <f t="shared" si="15"/>
        <v>10601.062213490504</v>
      </c>
      <c r="AN29" s="2">
        <f t="shared" si="15"/>
        <v>0</v>
      </c>
      <c r="AO29" s="2" t="str">
        <f t="shared" si="15"/>
        <v>N.A.</v>
      </c>
      <c r="AP29" s="15">
        <f t="shared" si="15"/>
        <v>3752.756563421829</v>
      </c>
      <c r="AQ29" s="13">
        <f t="shared" si="15"/>
        <v>10304.80446717069</v>
      </c>
      <c r="AR29" s="14">
        <f t="shared" si="15"/>
        <v>8349.4427669080287</v>
      </c>
    </row>
    <row r="30" spans="1:44" ht="15" customHeight="1" thickBot="1" x14ac:dyDescent="0.3">
      <c r="A30" s="3" t="s">
        <v>15</v>
      </c>
      <c r="B30" s="2">
        <v>34908432.000000007</v>
      </c>
      <c r="C30" s="2"/>
      <c r="D30" s="2"/>
      <c r="E30" s="2"/>
      <c r="F30" s="2"/>
      <c r="G30" s="2">
        <v>4435000</v>
      </c>
      <c r="H30" s="2">
        <v>6227404.0000000019</v>
      </c>
      <c r="I30" s="2"/>
      <c r="J30" s="2">
        <v>0</v>
      </c>
      <c r="K30" s="2"/>
      <c r="L30" s="1">
        <f t="shared" si="16"/>
        <v>41135836.000000007</v>
      </c>
      <c r="M30" s="13">
        <f t="shared" si="16"/>
        <v>4435000</v>
      </c>
      <c r="N30" s="14">
        <f t="shared" si="17"/>
        <v>45570836.000000007</v>
      </c>
      <c r="P30" s="3" t="s">
        <v>15</v>
      </c>
      <c r="Q30" s="2">
        <v>7748</v>
      </c>
      <c r="R30" s="2">
        <v>0</v>
      </c>
      <c r="S30" s="2">
        <v>0</v>
      </c>
      <c r="T30" s="2">
        <v>0</v>
      </c>
      <c r="U30" s="2">
        <v>0</v>
      </c>
      <c r="V30" s="2">
        <v>875</v>
      </c>
      <c r="W30" s="2">
        <v>5825</v>
      </c>
      <c r="X30" s="2">
        <v>0</v>
      </c>
      <c r="Y30" s="2">
        <v>887</v>
      </c>
      <c r="Z30" s="2">
        <v>0</v>
      </c>
      <c r="AA30" s="1">
        <f t="shared" si="18"/>
        <v>14460</v>
      </c>
      <c r="AB30" s="13">
        <f t="shared" si="18"/>
        <v>875</v>
      </c>
      <c r="AC30" s="21">
        <f t="shared" si="19"/>
        <v>15335</v>
      </c>
      <c r="AE30" s="3" t="s">
        <v>15</v>
      </c>
      <c r="AF30" s="2">
        <f t="shared" si="20"/>
        <v>4505.4765100671148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5068.5714285714284</v>
      </c>
      <c r="AL30" s="2">
        <f t="shared" si="15"/>
        <v>1069.0822317596569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2844.801936376211</v>
      </c>
      <c r="AQ30" s="13">
        <f t="shared" si="15"/>
        <v>5068.5714285714284</v>
      </c>
      <c r="AR30" s="14">
        <f t="shared" si="15"/>
        <v>2971.6880339093582</v>
      </c>
    </row>
    <row r="31" spans="1:44" ht="15" customHeight="1" thickBot="1" x14ac:dyDescent="0.3">
      <c r="A31" s="4" t="s">
        <v>16</v>
      </c>
      <c r="B31" s="2">
        <v>138814780.99999988</v>
      </c>
      <c r="C31" s="2">
        <v>250336230.00000012</v>
      </c>
      <c r="D31" s="2">
        <v>2855781.9999999995</v>
      </c>
      <c r="E31" s="2"/>
      <c r="F31" s="2">
        <v>34253800</v>
      </c>
      <c r="G31" s="2">
        <v>66397200.000000007</v>
      </c>
      <c r="H31" s="2">
        <v>66141799</v>
      </c>
      <c r="I31" s="2">
        <v>16187822</v>
      </c>
      <c r="J31" s="2">
        <v>0</v>
      </c>
      <c r="K31" s="2"/>
      <c r="L31" s="1">
        <f t="shared" ref="L31" si="21">B31+D31+F31+H31+J31</f>
        <v>242066161.99999988</v>
      </c>
      <c r="M31" s="13">
        <f t="shared" ref="M31" si="22">C31+E31+G31+I31+K31</f>
        <v>332921252.00000012</v>
      </c>
      <c r="N31" s="21">
        <f t="shared" ref="N31" si="23">L31+M31</f>
        <v>574987414</v>
      </c>
      <c r="P31" s="4" t="s">
        <v>16</v>
      </c>
      <c r="Q31" s="2">
        <v>29998</v>
      </c>
      <c r="R31" s="2">
        <v>26620</v>
      </c>
      <c r="S31" s="2">
        <v>1872</v>
      </c>
      <c r="T31" s="2">
        <v>0</v>
      </c>
      <c r="U31" s="2">
        <v>2733</v>
      </c>
      <c r="V31" s="2">
        <v>4605</v>
      </c>
      <c r="W31" s="2">
        <v>18347</v>
      </c>
      <c r="X31" s="2">
        <v>1527</v>
      </c>
      <c r="Y31" s="2">
        <v>1880</v>
      </c>
      <c r="Z31" s="2">
        <v>0</v>
      </c>
      <c r="AA31" s="1">
        <f t="shared" ref="AA31" si="24">Q31+S31+U31+W31+Y31</f>
        <v>54830</v>
      </c>
      <c r="AB31" s="13">
        <f t="shared" ref="AB31" si="25">R31+T31+V31+X31+Z31</f>
        <v>32752</v>
      </c>
      <c r="AC31" s="14">
        <f t="shared" ref="AC31" si="26">AA31+AB31</f>
        <v>87582</v>
      </c>
      <c r="AE31" s="4" t="s">
        <v>16</v>
      </c>
      <c r="AF31" s="2">
        <f t="shared" si="20"/>
        <v>4627.4678645242975</v>
      </c>
      <c r="AG31" s="2">
        <f t="shared" si="15"/>
        <v>9404.0657400450837</v>
      </c>
      <c r="AH31" s="2">
        <f t="shared" si="15"/>
        <v>1525.5245726495723</v>
      </c>
      <c r="AI31" s="2" t="str">
        <f t="shared" si="15"/>
        <v>N.A.</v>
      </c>
      <c r="AJ31" s="2">
        <f t="shared" si="15"/>
        <v>12533.40651298939</v>
      </c>
      <c r="AK31" s="2">
        <f t="shared" si="15"/>
        <v>14418.501628664497</v>
      </c>
      <c r="AL31" s="2">
        <f t="shared" si="15"/>
        <v>3605.047092167657</v>
      </c>
      <c r="AM31" s="2">
        <f t="shared" si="15"/>
        <v>10601.062213490504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4414.8488418748839</v>
      </c>
      <c r="AQ31" s="13">
        <f t="shared" ref="AQ31" si="28">IFERROR(M31/AB31, "N.A.")</f>
        <v>10164.913654127995</v>
      </c>
      <c r="AR31" s="14">
        <f t="shared" ref="AR31" si="29">IFERROR(N31/AC31, "N.A.")</f>
        <v>6565.1322646205845</v>
      </c>
    </row>
    <row r="32" spans="1:44" ht="15" customHeight="1" thickBot="1" x14ac:dyDescent="0.3">
      <c r="A32" s="5" t="s">
        <v>0</v>
      </c>
      <c r="B32" s="42">
        <f>B31+C31</f>
        <v>389151011</v>
      </c>
      <c r="C32" s="43"/>
      <c r="D32" s="42">
        <f>D31+E31</f>
        <v>2855781.9999999995</v>
      </c>
      <c r="E32" s="43"/>
      <c r="F32" s="42">
        <f>F31+G31</f>
        <v>100651000</v>
      </c>
      <c r="G32" s="43"/>
      <c r="H32" s="42">
        <f>H31+I31</f>
        <v>82329621</v>
      </c>
      <c r="I32" s="43"/>
      <c r="J32" s="42">
        <f>J31+K31</f>
        <v>0</v>
      </c>
      <c r="K32" s="43"/>
      <c r="L32" s="42">
        <f>L31+M31</f>
        <v>574987414</v>
      </c>
      <c r="M32" s="46"/>
      <c r="N32" s="22">
        <f>B32+D32+F32+H32+J32</f>
        <v>574987414</v>
      </c>
      <c r="P32" s="5" t="s">
        <v>0</v>
      </c>
      <c r="Q32" s="42">
        <f>Q31+R31</f>
        <v>56618</v>
      </c>
      <c r="R32" s="43"/>
      <c r="S32" s="42">
        <f>S31+T31</f>
        <v>1872</v>
      </c>
      <c r="T32" s="43"/>
      <c r="U32" s="42">
        <f>U31+V31</f>
        <v>7338</v>
      </c>
      <c r="V32" s="43"/>
      <c r="W32" s="42">
        <f>W31+X31</f>
        <v>19874</v>
      </c>
      <c r="X32" s="43"/>
      <c r="Y32" s="42">
        <f>Y31+Z31</f>
        <v>1880</v>
      </c>
      <c r="Z32" s="43"/>
      <c r="AA32" s="42">
        <f>AA31+AB31</f>
        <v>87582</v>
      </c>
      <c r="AB32" s="43"/>
      <c r="AC32" s="23">
        <f>Q32+S32+U32+W32+Y32</f>
        <v>87582</v>
      </c>
      <c r="AE32" s="5" t="s">
        <v>0</v>
      </c>
      <c r="AF32" s="44">
        <f>IFERROR(B32/Q32,"N.A.")</f>
        <v>6873.2737115404998</v>
      </c>
      <c r="AG32" s="45"/>
      <c r="AH32" s="44">
        <f>IFERROR(D32/S32,"N.A.")</f>
        <v>1525.5245726495723</v>
      </c>
      <c r="AI32" s="45"/>
      <c r="AJ32" s="44">
        <f>IFERROR(F32/U32,"N.A.")</f>
        <v>13716.407740528755</v>
      </c>
      <c r="AK32" s="45"/>
      <c r="AL32" s="44">
        <f>IFERROR(H32/W32,"N.A.")</f>
        <v>4142.5792995874008</v>
      </c>
      <c r="AM32" s="45"/>
      <c r="AN32" s="44">
        <f>IFERROR(J32/Y32,"N.A.")</f>
        <v>0</v>
      </c>
      <c r="AO32" s="45"/>
      <c r="AP32" s="44">
        <f>IFERROR(L32/AA32,"N.A.")</f>
        <v>6565.1322646205845</v>
      </c>
      <c r="AQ32" s="45"/>
      <c r="AR32" s="16">
        <f>IFERROR(N32/AC32, "N.A.")</f>
        <v>6565.1322646205845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9607268</v>
      </c>
      <c r="C39" s="2"/>
      <c r="D39" s="2">
        <v>746480</v>
      </c>
      <c r="E39" s="2"/>
      <c r="F39" s="2">
        <v>7572300.0000000009</v>
      </c>
      <c r="G39" s="2"/>
      <c r="H39" s="2">
        <v>74200142</v>
      </c>
      <c r="I39" s="2"/>
      <c r="J39" s="2">
        <v>0</v>
      </c>
      <c r="K39" s="2"/>
      <c r="L39" s="1">
        <f>B39+D39+F39+H39+J39</f>
        <v>92126190</v>
      </c>
      <c r="M39" s="13">
        <f>C39+E39+G39+I39+K39</f>
        <v>0</v>
      </c>
      <c r="N39" s="14">
        <f>L39+M39</f>
        <v>92126190</v>
      </c>
      <c r="P39" s="3" t="s">
        <v>12</v>
      </c>
      <c r="Q39" s="2">
        <v>2774</v>
      </c>
      <c r="R39" s="2">
        <v>0</v>
      </c>
      <c r="S39" s="2">
        <v>217</v>
      </c>
      <c r="T39" s="2">
        <v>0</v>
      </c>
      <c r="U39" s="2">
        <v>1205</v>
      </c>
      <c r="V39" s="2">
        <v>0</v>
      </c>
      <c r="W39" s="2">
        <v>14450</v>
      </c>
      <c r="X39" s="2">
        <v>0</v>
      </c>
      <c r="Y39" s="2">
        <v>1424</v>
      </c>
      <c r="Z39" s="2">
        <v>0</v>
      </c>
      <c r="AA39" s="1">
        <f>Q39+S39+U39+W39+Y39</f>
        <v>20070</v>
      </c>
      <c r="AB39" s="13">
        <f>R39+T39+V39+X39+Z39</f>
        <v>0</v>
      </c>
      <c r="AC39" s="14">
        <f>AA39+AB39</f>
        <v>20070</v>
      </c>
      <c r="AE39" s="3" t="s">
        <v>12</v>
      </c>
      <c r="AF39" s="2">
        <f>IFERROR(B39/Q39, "N.A.")</f>
        <v>3463.3266041816869</v>
      </c>
      <c r="AG39" s="2" t="str">
        <f t="shared" ref="AG39:AR43" si="30">IFERROR(C39/R39, "N.A.")</f>
        <v>N.A.</v>
      </c>
      <c r="AH39" s="2">
        <f t="shared" si="30"/>
        <v>3440</v>
      </c>
      <c r="AI39" s="2" t="str">
        <f t="shared" si="30"/>
        <v>N.A.</v>
      </c>
      <c r="AJ39" s="2">
        <f t="shared" si="30"/>
        <v>6284.0663900414947</v>
      </c>
      <c r="AK39" s="2" t="str">
        <f t="shared" si="30"/>
        <v>N.A.</v>
      </c>
      <c r="AL39" s="2">
        <f t="shared" si="30"/>
        <v>5134.9579238754322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4590.243647234679</v>
      </c>
      <c r="AQ39" s="13" t="str">
        <f t="shared" si="30"/>
        <v>N.A.</v>
      </c>
      <c r="AR39" s="14">
        <f t="shared" si="30"/>
        <v>4590.243647234679</v>
      </c>
    </row>
    <row r="40" spans="1:44" ht="15" customHeight="1" thickBot="1" x14ac:dyDescent="0.3">
      <c r="A40" s="3" t="s">
        <v>13</v>
      </c>
      <c r="B40" s="2">
        <v>23634308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23634308</v>
      </c>
      <c r="M40" s="13">
        <f t="shared" si="31"/>
        <v>0</v>
      </c>
      <c r="N40" s="14">
        <f t="shared" ref="N40:N42" si="32">L40+M40</f>
        <v>23634308</v>
      </c>
      <c r="P40" s="3" t="s">
        <v>13</v>
      </c>
      <c r="Q40" s="2">
        <v>5897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5897</v>
      </c>
      <c r="AB40" s="13">
        <f t="shared" si="33"/>
        <v>0</v>
      </c>
      <c r="AC40" s="14">
        <f t="shared" ref="AC40:AC42" si="34">AA40+AB40</f>
        <v>5897</v>
      </c>
      <c r="AE40" s="3" t="s">
        <v>13</v>
      </c>
      <c r="AF40" s="2">
        <f t="shared" ref="AF40:AF43" si="35">IFERROR(B40/Q40, "N.A.")</f>
        <v>4007.8528065117857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4007.8528065117857</v>
      </c>
      <c r="AQ40" s="13" t="str">
        <f t="shared" si="30"/>
        <v>N.A.</v>
      </c>
      <c r="AR40" s="14">
        <f t="shared" si="30"/>
        <v>4007.8528065117857</v>
      </c>
    </row>
    <row r="41" spans="1:44" ht="15" customHeight="1" thickBot="1" x14ac:dyDescent="0.3">
      <c r="A41" s="3" t="s">
        <v>14</v>
      </c>
      <c r="B41" s="2">
        <v>35465374.000000007</v>
      </c>
      <c r="C41" s="2">
        <v>155011460</v>
      </c>
      <c r="D41" s="2">
        <v>2595160</v>
      </c>
      <c r="E41" s="2">
        <v>328800</v>
      </c>
      <c r="F41" s="2"/>
      <c r="G41" s="2">
        <v>8576900</v>
      </c>
      <c r="H41" s="2"/>
      <c r="I41" s="2">
        <v>7695915</v>
      </c>
      <c r="J41" s="2">
        <v>0</v>
      </c>
      <c r="K41" s="2"/>
      <c r="L41" s="1">
        <f t="shared" si="31"/>
        <v>38060534.000000007</v>
      </c>
      <c r="M41" s="13">
        <f t="shared" si="31"/>
        <v>171613075</v>
      </c>
      <c r="N41" s="14">
        <f t="shared" si="32"/>
        <v>209673609</v>
      </c>
      <c r="P41" s="3" t="s">
        <v>14</v>
      </c>
      <c r="Q41" s="2">
        <v>7561</v>
      </c>
      <c r="R41" s="2">
        <v>21664</v>
      </c>
      <c r="S41" s="2">
        <v>402</v>
      </c>
      <c r="T41" s="2">
        <v>137</v>
      </c>
      <c r="U41" s="2">
        <v>0</v>
      </c>
      <c r="V41" s="2">
        <v>2131</v>
      </c>
      <c r="W41" s="2">
        <v>0</v>
      </c>
      <c r="X41" s="2">
        <v>1886</v>
      </c>
      <c r="Y41" s="2">
        <v>574</v>
      </c>
      <c r="Z41" s="2">
        <v>0</v>
      </c>
      <c r="AA41" s="1">
        <f t="shared" si="33"/>
        <v>8537</v>
      </c>
      <c r="AB41" s="13">
        <f t="shared" si="33"/>
        <v>25818</v>
      </c>
      <c r="AC41" s="14">
        <f t="shared" si="34"/>
        <v>34355</v>
      </c>
      <c r="AE41" s="3" t="s">
        <v>14</v>
      </c>
      <c r="AF41" s="2">
        <f t="shared" si="35"/>
        <v>4690.5665917206725</v>
      </c>
      <c r="AG41" s="2">
        <f t="shared" si="30"/>
        <v>7155.255723781388</v>
      </c>
      <c r="AH41" s="2">
        <f t="shared" si="30"/>
        <v>6455.6218905472633</v>
      </c>
      <c r="AI41" s="2">
        <f t="shared" si="30"/>
        <v>2400</v>
      </c>
      <c r="AJ41" s="2" t="str">
        <f t="shared" si="30"/>
        <v>N.A.</v>
      </c>
      <c r="AK41" s="2">
        <f t="shared" si="30"/>
        <v>4024.8240262787422</v>
      </c>
      <c r="AL41" s="2" t="str">
        <f t="shared" si="30"/>
        <v>N.A.</v>
      </c>
      <c r="AM41" s="2">
        <f t="shared" si="30"/>
        <v>4080.5487804878048</v>
      </c>
      <c r="AN41" s="2">
        <f t="shared" si="30"/>
        <v>0</v>
      </c>
      <c r="AO41" s="2" t="str">
        <f t="shared" si="30"/>
        <v>N.A.</v>
      </c>
      <c r="AP41" s="15">
        <f t="shared" si="30"/>
        <v>4458.3031509898101</v>
      </c>
      <c r="AQ41" s="13">
        <f t="shared" si="30"/>
        <v>6647.0321093810517</v>
      </c>
      <c r="AR41" s="14">
        <f t="shared" si="30"/>
        <v>6103.1468199679812</v>
      </c>
    </row>
    <row r="42" spans="1:44" ht="15" customHeight="1" thickBot="1" x14ac:dyDescent="0.3">
      <c r="A42" s="3" t="s">
        <v>15</v>
      </c>
      <c r="B42" s="2">
        <v>634680</v>
      </c>
      <c r="C42" s="2"/>
      <c r="D42" s="2"/>
      <c r="E42" s="2"/>
      <c r="F42" s="2"/>
      <c r="G42" s="2">
        <v>177000</v>
      </c>
      <c r="H42" s="2">
        <v>1344299.9999999998</v>
      </c>
      <c r="I42" s="2"/>
      <c r="J42" s="2">
        <v>0</v>
      </c>
      <c r="K42" s="2"/>
      <c r="L42" s="1">
        <f t="shared" si="31"/>
        <v>1978979.9999999998</v>
      </c>
      <c r="M42" s="13">
        <f t="shared" si="31"/>
        <v>177000</v>
      </c>
      <c r="N42" s="14">
        <f t="shared" si="32"/>
        <v>2155980</v>
      </c>
      <c r="P42" s="3" t="s">
        <v>15</v>
      </c>
      <c r="Q42" s="2">
        <v>123</v>
      </c>
      <c r="R42" s="2">
        <v>0</v>
      </c>
      <c r="S42" s="2">
        <v>0</v>
      </c>
      <c r="T42" s="2">
        <v>0</v>
      </c>
      <c r="U42" s="2">
        <v>0</v>
      </c>
      <c r="V42" s="2">
        <v>118</v>
      </c>
      <c r="W42" s="2">
        <v>1257</v>
      </c>
      <c r="X42" s="2">
        <v>0</v>
      </c>
      <c r="Y42" s="2">
        <v>349</v>
      </c>
      <c r="Z42" s="2">
        <v>0</v>
      </c>
      <c r="AA42" s="1">
        <f t="shared" si="33"/>
        <v>1729</v>
      </c>
      <c r="AB42" s="13">
        <f t="shared" si="33"/>
        <v>118</v>
      </c>
      <c r="AC42" s="14">
        <f t="shared" si="34"/>
        <v>1847</v>
      </c>
      <c r="AE42" s="3" t="s">
        <v>15</v>
      </c>
      <c r="AF42" s="2">
        <f t="shared" si="35"/>
        <v>5160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1500</v>
      </c>
      <c r="AL42" s="2">
        <f t="shared" si="30"/>
        <v>1069.4510739856801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1144.5806824754193</v>
      </c>
      <c r="AQ42" s="13">
        <f t="shared" si="30"/>
        <v>1500</v>
      </c>
      <c r="AR42" s="14">
        <f t="shared" si="30"/>
        <v>1167.2874932322686</v>
      </c>
    </row>
    <row r="43" spans="1:44" ht="15" customHeight="1" thickBot="1" x14ac:dyDescent="0.3">
      <c r="A43" s="4" t="s">
        <v>16</v>
      </c>
      <c r="B43" s="2">
        <v>69341629.999999955</v>
      </c>
      <c r="C43" s="2">
        <v>155011460</v>
      </c>
      <c r="D43" s="2">
        <v>3341640</v>
      </c>
      <c r="E43" s="2">
        <v>328800</v>
      </c>
      <c r="F43" s="2">
        <v>7572300.0000000009</v>
      </c>
      <c r="G43" s="2">
        <v>8753900</v>
      </c>
      <c r="H43" s="2">
        <v>75544441.999999985</v>
      </c>
      <c r="I43" s="2">
        <v>7695915</v>
      </c>
      <c r="J43" s="2">
        <v>0</v>
      </c>
      <c r="K43" s="2"/>
      <c r="L43" s="1">
        <f t="shared" ref="L43" si="36">B43+D43+F43+H43+J43</f>
        <v>155800011.99999994</v>
      </c>
      <c r="M43" s="13">
        <f t="shared" ref="M43" si="37">C43+E43+G43+I43+K43</f>
        <v>171790075</v>
      </c>
      <c r="N43" s="21">
        <f t="shared" ref="N43" si="38">L43+M43</f>
        <v>327590086.99999994</v>
      </c>
      <c r="P43" s="4" t="s">
        <v>16</v>
      </c>
      <c r="Q43" s="2">
        <v>16355</v>
      </c>
      <c r="R43" s="2">
        <v>21664</v>
      </c>
      <c r="S43" s="2">
        <v>619</v>
      </c>
      <c r="T43" s="2">
        <v>137</v>
      </c>
      <c r="U43" s="2">
        <v>1205</v>
      </c>
      <c r="V43" s="2">
        <v>2249</v>
      </c>
      <c r="W43" s="2">
        <v>15707</v>
      </c>
      <c r="X43" s="2">
        <v>1886</v>
      </c>
      <c r="Y43" s="2">
        <v>2347</v>
      </c>
      <c r="Z43" s="2">
        <v>0</v>
      </c>
      <c r="AA43" s="1">
        <f t="shared" ref="AA43" si="39">Q43+S43+U43+W43+Y43</f>
        <v>36233</v>
      </c>
      <c r="AB43" s="13">
        <f t="shared" ref="AB43" si="40">R43+T43+V43+X43+Z43</f>
        <v>25936</v>
      </c>
      <c r="AC43" s="21">
        <f t="shared" ref="AC43" si="41">AA43+AB43</f>
        <v>62169</v>
      </c>
      <c r="AE43" s="4" t="s">
        <v>16</v>
      </c>
      <c r="AF43" s="2">
        <f t="shared" si="35"/>
        <v>4239.7817181290102</v>
      </c>
      <c r="AG43" s="2">
        <f t="shared" si="30"/>
        <v>7155.255723781388</v>
      </c>
      <c r="AH43" s="2">
        <f t="shared" si="30"/>
        <v>5398.4491114701132</v>
      </c>
      <c r="AI43" s="2">
        <f t="shared" si="30"/>
        <v>2400</v>
      </c>
      <c r="AJ43" s="2">
        <f t="shared" si="30"/>
        <v>6284.0663900414947</v>
      </c>
      <c r="AK43" s="2">
        <f t="shared" si="30"/>
        <v>3892.3521565140063</v>
      </c>
      <c r="AL43" s="2">
        <f t="shared" si="30"/>
        <v>4809.6034888903023</v>
      </c>
      <c r="AM43" s="2">
        <f t="shared" si="30"/>
        <v>4080.5487804878048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4299.9478928049002</v>
      </c>
      <c r="AQ43" s="13">
        <f t="shared" ref="AQ43" si="43">IFERROR(M43/AB43, "N.A.")</f>
        <v>6623.6148596545345</v>
      </c>
      <c r="AR43" s="14">
        <f t="shared" ref="AR43" si="44">IFERROR(N43/AC43, "N.A.")</f>
        <v>5269.3478582573298</v>
      </c>
    </row>
    <row r="44" spans="1:44" ht="15" customHeight="1" thickBot="1" x14ac:dyDescent="0.3">
      <c r="A44" s="5" t="s">
        <v>0</v>
      </c>
      <c r="B44" s="42">
        <f>B43+C43</f>
        <v>224353089.99999994</v>
      </c>
      <c r="C44" s="43"/>
      <c r="D44" s="42">
        <f>D43+E43</f>
        <v>3670440</v>
      </c>
      <c r="E44" s="43"/>
      <c r="F44" s="42">
        <f>F43+G43</f>
        <v>16326200</v>
      </c>
      <c r="G44" s="43"/>
      <c r="H44" s="42">
        <f>H43+I43</f>
        <v>83240356.999999985</v>
      </c>
      <c r="I44" s="43"/>
      <c r="J44" s="42">
        <f>J43+K43</f>
        <v>0</v>
      </c>
      <c r="K44" s="43"/>
      <c r="L44" s="42">
        <f>L43+M43</f>
        <v>327590086.99999994</v>
      </c>
      <c r="M44" s="46"/>
      <c r="N44" s="22">
        <f>B44+D44+F44+H44+J44</f>
        <v>327590086.99999994</v>
      </c>
      <c r="P44" s="5" t="s">
        <v>0</v>
      </c>
      <c r="Q44" s="42">
        <f>Q43+R43</f>
        <v>38019</v>
      </c>
      <c r="R44" s="43"/>
      <c r="S44" s="42">
        <f>S43+T43</f>
        <v>756</v>
      </c>
      <c r="T44" s="43"/>
      <c r="U44" s="42">
        <f>U43+V43</f>
        <v>3454</v>
      </c>
      <c r="V44" s="43"/>
      <c r="W44" s="42">
        <f>W43+X43</f>
        <v>17593</v>
      </c>
      <c r="X44" s="43"/>
      <c r="Y44" s="42">
        <f>Y43+Z43</f>
        <v>2347</v>
      </c>
      <c r="Z44" s="43"/>
      <c r="AA44" s="42">
        <f>AA43+AB43</f>
        <v>62169</v>
      </c>
      <c r="AB44" s="46"/>
      <c r="AC44" s="22">
        <f>Q44+S44+U44+W44+Y44</f>
        <v>62169</v>
      </c>
      <c r="AE44" s="5" t="s">
        <v>0</v>
      </c>
      <c r="AF44" s="44">
        <f>IFERROR(B44/Q44,"N.A.")</f>
        <v>5901.0781451379562</v>
      </c>
      <c r="AG44" s="45"/>
      <c r="AH44" s="44">
        <f>IFERROR(D44/S44,"N.A.")</f>
        <v>4855.0793650793648</v>
      </c>
      <c r="AI44" s="45"/>
      <c r="AJ44" s="44">
        <f>IFERROR(F44/U44,"N.A.")</f>
        <v>4726.751592356688</v>
      </c>
      <c r="AK44" s="45"/>
      <c r="AL44" s="44">
        <f>IFERROR(H44/W44,"N.A.")</f>
        <v>4731.4475643721926</v>
      </c>
      <c r="AM44" s="45"/>
      <c r="AN44" s="44">
        <f>IFERROR(J44/Y44,"N.A.")</f>
        <v>0</v>
      </c>
      <c r="AO44" s="45"/>
      <c r="AP44" s="44">
        <f>IFERROR(L44/AA44,"N.A.")</f>
        <v>5269.3478582573298</v>
      </c>
      <c r="AQ44" s="45"/>
      <c r="AR44" s="16">
        <f>IFERROR(N44/AC44, "N.A.")</f>
        <v>5269.3478582573298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96858060</v>
      </c>
      <c r="C15" s="2"/>
      <c r="D15" s="2">
        <v>32675075.000000007</v>
      </c>
      <c r="E15" s="2"/>
      <c r="F15" s="2">
        <v>25516215</v>
      </c>
      <c r="G15" s="2"/>
      <c r="H15" s="2">
        <v>309512512</v>
      </c>
      <c r="I15" s="2"/>
      <c r="J15" s="2">
        <v>0</v>
      </c>
      <c r="K15" s="2"/>
      <c r="L15" s="1">
        <f>B15+D15+F15+H15+J15</f>
        <v>464561862</v>
      </c>
      <c r="M15" s="13">
        <f>C15+E15+G15+I15+K15</f>
        <v>0</v>
      </c>
      <c r="N15" s="14">
        <f>L15+M15</f>
        <v>464561862</v>
      </c>
      <c r="P15" s="3" t="s">
        <v>12</v>
      </c>
      <c r="Q15" s="2">
        <v>16678</v>
      </c>
      <c r="R15" s="2">
        <v>0</v>
      </c>
      <c r="S15" s="2">
        <v>4602</v>
      </c>
      <c r="T15" s="2">
        <v>0</v>
      </c>
      <c r="U15" s="2">
        <v>5011</v>
      </c>
      <c r="V15" s="2">
        <v>0</v>
      </c>
      <c r="W15" s="2">
        <v>61433</v>
      </c>
      <c r="X15" s="2">
        <v>0</v>
      </c>
      <c r="Y15" s="2">
        <v>2936</v>
      </c>
      <c r="Z15" s="2">
        <v>0</v>
      </c>
      <c r="AA15" s="1">
        <f>Q15+S15+U15+W15+Y15</f>
        <v>90660</v>
      </c>
      <c r="AB15" s="13">
        <f>R15+T15+V15+X15+Z15</f>
        <v>0</v>
      </c>
      <c r="AC15" s="14">
        <f>AA15+AB15</f>
        <v>90660</v>
      </c>
      <c r="AE15" s="3" t="s">
        <v>12</v>
      </c>
      <c r="AF15" s="2">
        <f>IFERROR(B15/Q15, "N.A.")</f>
        <v>5807.5344765559421</v>
      </c>
      <c r="AG15" s="2" t="str">
        <f t="shared" ref="AG15:AR19" si="0">IFERROR(C15/R15, "N.A.")</f>
        <v>N.A.</v>
      </c>
      <c r="AH15" s="2">
        <f t="shared" si="0"/>
        <v>7100.1901347240346</v>
      </c>
      <c r="AI15" s="2" t="str">
        <f t="shared" si="0"/>
        <v>N.A.</v>
      </c>
      <c r="AJ15" s="2">
        <f t="shared" si="0"/>
        <v>5092.0405108760724</v>
      </c>
      <c r="AK15" s="2" t="str">
        <f t="shared" si="0"/>
        <v>N.A.</v>
      </c>
      <c r="AL15" s="2">
        <f t="shared" si="0"/>
        <v>5038.2125567691628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5124.2208471211115</v>
      </c>
      <c r="AQ15" s="13" t="str">
        <f t="shared" si="0"/>
        <v>N.A.</v>
      </c>
      <c r="AR15" s="14">
        <f t="shared" si="0"/>
        <v>5124.2208471211115</v>
      </c>
    </row>
    <row r="16" spans="1:44" ht="15" customHeight="1" thickBot="1" x14ac:dyDescent="0.3">
      <c r="A16" s="3" t="s">
        <v>13</v>
      </c>
      <c r="B16" s="2">
        <v>58407015.000000007</v>
      </c>
      <c r="C16" s="2">
        <v>9011960</v>
      </c>
      <c r="D16" s="2">
        <v>201670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58608685.000000007</v>
      </c>
      <c r="M16" s="13">
        <f t="shared" si="1"/>
        <v>9011960</v>
      </c>
      <c r="N16" s="14">
        <f t="shared" ref="N16:N18" si="2">L16+M16</f>
        <v>67620645</v>
      </c>
      <c r="P16" s="3" t="s">
        <v>13</v>
      </c>
      <c r="Q16" s="2">
        <v>15308</v>
      </c>
      <c r="R16" s="2">
        <v>1171</v>
      </c>
      <c r="S16" s="2">
        <v>134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15442</v>
      </c>
      <c r="AB16" s="13">
        <f t="shared" si="3"/>
        <v>1171</v>
      </c>
      <c r="AC16" s="14">
        <f t="shared" ref="AC16:AC18" si="4">AA16+AB16</f>
        <v>16613</v>
      </c>
      <c r="AE16" s="3" t="s">
        <v>13</v>
      </c>
      <c r="AF16" s="2">
        <f t="shared" ref="AF16:AF19" si="5">IFERROR(B16/Q16, "N.A.")</f>
        <v>3815.4569506140583</v>
      </c>
      <c r="AG16" s="2">
        <f t="shared" si="0"/>
        <v>7695.9521776259608</v>
      </c>
      <c r="AH16" s="2">
        <f t="shared" si="0"/>
        <v>1505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3795.4076544489062</v>
      </c>
      <c r="AQ16" s="13">
        <f t="shared" si="0"/>
        <v>7695.9521776259608</v>
      </c>
      <c r="AR16" s="14">
        <f t="shared" si="0"/>
        <v>4070.3452115812916</v>
      </c>
    </row>
    <row r="17" spans="1:44" ht="15" customHeight="1" thickBot="1" x14ac:dyDescent="0.3">
      <c r="A17" s="3" t="s">
        <v>14</v>
      </c>
      <c r="B17" s="2">
        <v>273586457.9999997</v>
      </c>
      <c r="C17" s="2">
        <v>1704167473.9999993</v>
      </c>
      <c r="D17" s="2">
        <v>57558370.000000007</v>
      </c>
      <c r="E17" s="2">
        <v>21688650</v>
      </c>
      <c r="F17" s="2"/>
      <c r="G17" s="2">
        <v>69972699.999999985</v>
      </c>
      <c r="H17" s="2"/>
      <c r="I17" s="2">
        <v>113205043.99999999</v>
      </c>
      <c r="J17" s="2">
        <v>0</v>
      </c>
      <c r="K17" s="2"/>
      <c r="L17" s="1">
        <f t="shared" si="1"/>
        <v>331144827.9999997</v>
      </c>
      <c r="M17" s="13">
        <f t="shared" si="1"/>
        <v>1909033867.9999993</v>
      </c>
      <c r="N17" s="14">
        <f t="shared" si="2"/>
        <v>2240178695.999999</v>
      </c>
      <c r="P17" s="3" t="s">
        <v>14</v>
      </c>
      <c r="Q17" s="2">
        <v>45741</v>
      </c>
      <c r="R17" s="2">
        <v>249513</v>
      </c>
      <c r="S17" s="2">
        <v>8576</v>
      </c>
      <c r="T17" s="2">
        <v>2897</v>
      </c>
      <c r="U17" s="2">
        <v>0</v>
      </c>
      <c r="V17" s="2">
        <v>5299</v>
      </c>
      <c r="W17" s="2">
        <v>0</v>
      </c>
      <c r="X17" s="2">
        <v>17586</v>
      </c>
      <c r="Y17" s="2">
        <v>1847</v>
      </c>
      <c r="Z17" s="2">
        <v>0</v>
      </c>
      <c r="AA17" s="1">
        <f t="shared" si="3"/>
        <v>56164</v>
      </c>
      <c r="AB17" s="13">
        <f t="shared" si="3"/>
        <v>275295</v>
      </c>
      <c r="AC17" s="14">
        <f t="shared" si="4"/>
        <v>331459</v>
      </c>
      <c r="AE17" s="3" t="s">
        <v>14</v>
      </c>
      <c r="AF17" s="2">
        <f t="shared" si="5"/>
        <v>5981.208500032787</v>
      </c>
      <c r="AG17" s="2">
        <f t="shared" si="0"/>
        <v>6829.9746866896685</v>
      </c>
      <c r="AH17" s="2">
        <f t="shared" si="0"/>
        <v>6711.5636660447772</v>
      </c>
      <c r="AI17" s="2">
        <f t="shared" si="0"/>
        <v>7486.5895754228513</v>
      </c>
      <c r="AJ17" s="2" t="str">
        <f t="shared" si="0"/>
        <v>N.A.</v>
      </c>
      <c r="AK17" s="2">
        <f t="shared" si="0"/>
        <v>13204.88771466314</v>
      </c>
      <c r="AL17" s="2" t="str">
        <f t="shared" si="0"/>
        <v>N.A.</v>
      </c>
      <c r="AM17" s="2">
        <f t="shared" si="0"/>
        <v>6437.2252928465814</v>
      </c>
      <c r="AN17" s="2">
        <f t="shared" si="0"/>
        <v>0</v>
      </c>
      <c r="AO17" s="2" t="str">
        <f t="shared" si="0"/>
        <v>N.A.</v>
      </c>
      <c r="AP17" s="15">
        <f t="shared" si="0"/>
        <v>5896.0335446193239</v>
      </c>
      <c r="AQ17" s="13">
        <f t="shared" si="0"/>
        <v>6934.5025082184538</v>
      </c>
      <c r="AR17" s="14">
        <f t="shared" si="0"/>
        <v>6758.5393547919921</v>
      </c>
    </row>
    <row r="18" spans="1:44" ht="15" customHeight="1" thickBot="1" x14ac:dyDescent="0.3">
      <c r="A18" s="3" t="s">
        <v>15</v>
      </c>
      <c r="B18" s="2">
        <v>3668600.0000000005</v>
      </c>
      <c r="C18" s="2"/>
      <c r="D18" s="2"/>
      <c r="E18" s="2"/>
      <c r="F18" s="2"/>
      <c r="G18" s="2">
        <v>3052140</v>
      </c>
      <c r="H18" s="2">
        <v>2659120</v>
      </c>
      <c r="I18" s="2"/>
      <c r="J18" s="2"/>
      <c r="K18" s="2"/>
      <c r="L18" s="1">
        <f t="shared" si="1"/>
        <v>6327720</v>
      </c>
      <c r="M18" s="13">
        <f t="shared" si="1"/>
        <v>3052140</v>
      </c>
      <c r="N18" s="14">
        <f t="shared" si="2"/>
        <v>9379860</v>
      </c>
      <c r="P18" s="3" t="s">
        <v>15</v>
      </c>
      <c r="Q18" s="2">
        <v>413</v>
      </c>
      <c r="R18" s="2">
        <v>0</v>
      </c>
      <c r="S18" s="2">
        <v>0</v>
      </c>
      <c r="T18" s="2">
        <v>0</v>
      </c>
      <c r="U18" s="2">
        <v>0</v>
      </c>
      <c r="V18" s="2">
        <v>169</v>
      </c>
      <c r="W18" s="2">
        <v>935</v>
      </c>
      <c r="X18" s="2">
        <v>0</v>
      </c>
      <c r="Y18" s="2">
        <v>0</v>
      </c>
      <c r="Z18" s="2">
        <v>0</v>
      </c>
      <c r="AA18" s="1">
        <f t="shared" si="3"/>
        <v>1348</v>
      </c>
      <c r="AB18" s="13">
        <f t="shared" si="3"/>
        <v>169</v>
      </c>
      <c r="AC18" s="21">
        <f t="shared" si="4"/>
        <v>1517</v>
      </c>
      <c r="AE18" s="3" t="s">
        <v>15</v>
      </c>
      <c r="AF18" s="2">
        <f t="shared" si="5"/>
        <v>8882.8087167070225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18060</v>
      </c>
      <c r="AL18" s="2">
        <f t="shared" si="0"/>
        <v>2843.9786096256685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4694.1543026706231</v>
      </c>
      <c r="AQ18" s="13">
        <f t="shared" si="0"/>
        <v>18060</v>
      </c>
      <c r="AR18" s="14">
        <f t="shared" si="0"/>
        <v>6183.1641397495059</v>
      </c>
    </row>
    <row r="19" spans="1:44" ht="15" customHeight="1" thickBot="1" x14ac:dyDescent="0.3">
      <c r="A19" s="4" t="s">
        <v>16</v>
      </c>
      <c r="B19" s="2">
        <v>432520133.00000012</v>
      </c>
      <c r="C19" s="2">
        <v>1713179433.999999</v>
      </c>
      <c r="D19" s="2">
        <v>90435114.99999994</v>
      </c>
      <c r="E19" s="2">
        <v>21688650</v>
      </c>
      <c r="F19" s="2">
        <v>25516215</v>
      </c>
      <c r="G19" s="2">
        <v>73024839.999999985</v>
      </c>
      <c r="H19" s="2">
        <v>312171631.99999976</v>
      </c>
      <c r="I19" s="2">
        <v>113205043.99999999</v>
      </c>
      <c r="J19" s="2">
        <v>0</v>
      </c>
      <c r="K19" s="2"/>
      <c r="L19" s="1">
        <f t="shared" ref="L19" si="6">B19+D19+F19+H19+J19</f>
        <v>860643094.99999976</v>
      </c>
      <c r="M19" s="13">
        <f t="shared" ref="M19" si="7">C19+E19+G19+I19+K19</f>
        <v>1921097967.999999</v>
      </c>
      <c r="N19" s="21">
        <f t="shared" ref="N19" si="8">L19+M19</f>
        <v>2781741062.999999</v>
      </c>
      <c r="P19" s="4" t="s">
        <v>16</v>
      </c>
      <c r="Q19" s="2">
        <v>78140</v>
      </c>
      <c r="R19" s="2">
        <v>250684</v>
      </c>
      <c r="S19" s="2">
        <v>13312</v>
      </c>
      <c r="T19" s="2">
        <v>2897</v>
      </c>
      <c r="U19" s="2">
        <v>5011</v>
      </c>
      <c r="V19" s="2">
        <v>5468</v>
      </c>
      <c r="W19" s="2">
        <v>62368</v>
      </c>
      <c r="X19" s="2">
        <v>17586</v>
      </c>
      <c r="Y19" s="2">
        <v>4783</v>
      </c>
      <c r="Z19" s="2">
        <v>0</v>
      </c>
      <c r="AA19" s="1">
        <f t="shared" ref="AA19" si="9">Q19+S19+U19+W19+Y19</f>
        <v>163614</v>
      </c>
      <c r="AB19" s="13">
        <f t="shared" ref="AB19" si="10">R19+T19+V19+X19+Z19</f>
        <v>276635</v>
      </c>
      <c r="AC19" s="14">
        <f t="shared" ref="AC19" si="11">AA19+AB19</f>
        <v>440249</v>
      </c>
      <c r="AE19" s="4" t="s">
        <v>16</v>
      </c>
      <c r="AF19" s="2">
        <f t="shared" si="5"/>
        <v>5535.1949449705671</v>
      </c>
      <c r="AG19" s="2">
        <f t="shared" si="0"/>
        <v>6834.0198576694129</v>
      </c>
      <c r="AH19" s="2">
        <f t="shared" si="0"/>
        <v>6793.503230168265</v>
      </c>
      <c r="AI19" s="2">
        <f t="shared" si="0"/>
        <v>7486.5895754228513</v>
      </c>
      <c r="AJ19" s="2">
        <f t="shared" si="0"/>
        <v>5092.0405108760724</v>
      </c>
      <c r="AK19" s="2">
        <f t="shared" si="0"/>
        <v>13354.945135332842</v>
      </c>
      <c r="AL19" s="2">
        <f t="shared" si="0"/>
        <v>5005.3173422267791</v>
      </c>
      <c r="AM19" s="2">
        <f t="shared" si="0"/>
        <v>6437.2252928465814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5260.2044751671601</v>
      </c>
      <c r="AQ19" s="13">
        <f t="shared" ref="AQ19" si="13">IFERROR(M19/AB19, "N.A.")</f>
        <v>6944.522450159955</v>
      </c>
      <c r="AR19" s="14">
        <f t="shared" ref="AR19" si="14">IFERROR(N19/AC19, "N.A.")</f>
        <v>6318.5630472755165</v>
      </c>
    </row>
    <row r="20" spans="1:44" ht="15" customHeight="1" thickBot="1" x14ac:dyDescent="0.3">
      <c r="A20" s="5" t="s">
        <v>0</v>
      </c>
      <c r="B20" s="42">
        <f>B19+C19</f>
        <v>2145699566.999999</v>
      </c>
      <c r="C20" s="43"/>
      <c r="D20" s="42">
        <f>D19+E19</f>
        <v>112123764.99999994</v>
      </c>
      <c r="E20" s="43"/>
      <c r="F20" s="42">
        <f>F19+G19</f>
        <v>98541054.999999985</v>
      </c>
      <c r="G20" s="43"/>
      <c r="H20" s="42">
        <f>H19+I19</f>
        <v>425376675.99999976</v>
      </c>
      <c r="I20" s="43"/>
      <c r="J20" s="42">
        <f>J19+K19</f>
        <v>0</v>
      </c>
      <c r="K20" s="43"/>
      <c r="L20" s="42">
        <f>L19+M19</f>
        <v>2781741062.999999</v>
      </c>
      <c r="M20" s="46"/>
      <c r="N20" s="22">
        <f>B20+D20+F20+H20+J20</f>
        <v>2781741062.999999</v>
      </c>
      <c r="P20" s="5" t="s">
        <v>0</v>
      </c>
      <c r="Q20" s="42">
        <f>Q19+R19</f>
        <v>328824</v>
      </c>
      <c r="R20" s="43"/>
      <c r="S20" s="42">
        <f>S19+T19</f>
        <v>16209</v>
      </c>
      <c r="T20" s="43"/>
      <c r="U20" s="42">
        <f>U19+V19</f>
        <v>10479</v>
      </c>
      <c r="V20" s="43"/>
      <c r="W20" s="42">
        <f>W19+X19</f>
        <v>79954</v>
      </c>
      <c r="X20" s="43"/>
      <c r="Y20" s="42">
        <f>Y19+Z19</f>
        <v>4783</v>
      </c>
      <c r="Z20" s="43"/>
      <c r="AA20" s="42">
        <f>AA19+AB19</f>
        <v>440249</v>
      </c>
      <c r="AB20" s="43"/>
      <c r="AC20" s="23">
        <f>Q20+S20+U20+W20+Y20</f>
        <v>440249</v>
      </c>
      <c r="AE20" s="5" t="s">
        <v>0</v>
      </c>
      <c r="AF20" s="44">
        <f>IFERROR(B20/Q20,"N.A.")</f>
        <v>6525.3739599299288</v>
      </c>
      <c r="AG20" s="45"/>
      <c r="AH20" s="44">
        <f>IFERROR(D20/S20,"N.A.")</f>
        <v>6917.3770744648</v>
      </c>
      <c r="AI20" s="45"/>
      <c r="AJ20" s="44">
        <f>IFERROR(F20/U20,"N.A.")</f>
        <v>9403.6697203931653</v>
      </c>
      <c r="AK20" s="45"/>
      <c r="AL20" s="44">
        <f>IFERROR(H20/W20,"N.A.")</f>
        <v>5320.2676038722238</v>
      </c>
      <c r="AM20" s="45"/>
      <c r="AN20" s="44">
        <f>IFERROR(J20/Y20,"N.A.")</f>
        <v>0</v>
      </c>
      <c r="AO20" s="45"/>
      <c r="AP20" s="44">
        <f>IFERROR(L20/AA20,"N.A.")</f>
        <v>6318.5630472755165</v>
      </c>
      <c r="AQ20" s="45"/>
      <c r="AR20" s="16">
        <f>IFERROR(N20/AC20, "N.A.")</f>
        <v>6318.5630472755165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86173240.000000015</v>
      </c>
      <c r="C27" s="2"/>
      <c r="D27" s="2">
        <v>31555250</v>
      </c>
      <c r="E27" s="2"/>
      <c r="F27" s="2">
        <v>21374090.000000007</v>
      </c>
      <c r="G27" s="2"/>
      <c r="H27" s="2">
        <v>189786930</v>
      </c>
      <c r="I27" s="2"/>
      <c r="J27" s="2">
        <v>0</v>
      </c>
      <c r="K27" s="2"/>
      <c r="L27" s="1">
        <f>B27+D27+F27+H27+J27</f>
        <v>328889510</v>
      </c>
      <c r="M27" s="13">
        <f>C27+E27+G27+I27+K27</f>
        <v>0</v>
      </c>
      <c r="N27" s="14">
        <f>L27+M27</f>
        <v>328889510</v>
      </c>
      <c r="P27" s="3" t="s">
        <v>12</v>
      </c>
      <c r="Q27" s="2">
        <v>13561</v>
      </c>
      <c r="R27" s="2">
        <v>0</v>
      </c>
      <c r="S27" s="2">
        <v>4236</v>
      </c>
      <c r="T27" s="2">
        <v>0</v>
      </c>
      <c r="U27" s="2">
        <v>4409</v>
      </c>
      <c r="V27" s="2">
        <v>0</v>
      </c>
      <c r="W27" s="2">
        <v>32858</v>
      </c>
      <c r="X27" s="2">
        <v>0</v>
      </c>
      <c r="Y27" s="2">
        <v>1296</v>
      </c>
      <c r="Z27" s="2">
        <v>0</v>
      </c>
      <c r="AA27" s="1">
        <f>Q27+S27+U27+W27+Y27</f>
        <v>56360</v>
      </c>
      <c r="AB27" s="13">
        <f>R27+T27+V27+X27+Z27</f>
        <v>0</v>
      </c>
      <c r="AC27" s="14">
        <f>AA27+AB27</f>
        <v>56360</v>
      </c>
      <c r="AE27" s="3" t="s">
        <v>12</v>
      </c>
      <c r="AF27" s="2">
        <f>IFERROR(B27/Q27, "N.A.")</f>
        <v>6354.490081852372</v>
      </c>
      <c r="AG27" s="2" t="str">
        <f t="shared" ref="AG27:AR31" si="15">IFERROR(C27/R27, "N.A.")</f>
        <v>N.A.</v>
      </c>
      <c r="AH27" s="2">
        <f t="shared" si="15"/>
        <v>7449.3035882908407</v>
      </c>
      <c r="AI27" s="2" t="str">
        <f t="shared" si="15"/>
        <v>N.A.</v>
      </c>
      <c r="AJ27" s="2">
        <f t="shared" si="15"/>
        <v>4847.8317078702667</v>
      </c>
      <c r="AK27" s="2" t="str">
        <f t="shared" si="15"/>
        <v>N.A.</v>
      </c>
      <c r="AL27" s="2">
        <f t="shared" si="15"/>
        <v>5775.9732789579402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5835.5129524485446</v>
      </c>
      <c r="AQ27" s="13" t="str">
        <f t="shared" si="15"/>
        <v>N.A.</v>
      </c>
      <c r="AR27" s="14">
        <f t="shared" si="15"/>
        <v>5835.5129524485446</v>
      </c>
    </row>
    <row r="28" spans="1:44" ht="15" customHeight="1" thickBot="1" x14ac:dyDescent="0.3">
      <c r="A28" s="3" t="s">
        <v>13</v>
      </c>
      <c r="B28" s="2">
        <v>7065910.0000000019</v>
      </c>
      <c r="C28" s="2">
        <v>1386000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7065910.0000000019</v>
      </c>
      <c r="M28" s="13">
        <f t="shared" si="16"/>
        <v>1386000</v>
      </c>
      <c r="N28" s="14">
        <f t="shared" ref="N28:N30" si="17">L28+M28</f>
        <v>8451910.0000000019</v>
      </c>
      <c r="P28" s="3" t="s">
        <v>13</v>
      </c>
      <c r="Q28" s="2">
        <v>1814</v>
      </c>
      <c r="R28" s="2">
        <v>154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1814</v>
      </c>
      <c r="AB28" s="13">
        <f t="shared" si="18"/>
        <v>154</v>
      </c>
      <c r="AC28" s="14">
        <f t="shared" ref="AC28:AC30" si="19">AA28+AB28</f>
        <v>1968</v>
      </c>
      <c r="AE28" s="3" t="s">
        <v>13</v>
      </c>
      <c r="AF28" s="2">
        <f t="shared" ref="AF28:AF31" si="20">IFERROR(B28/Q28, "N.A.")</f>
        <v>3895.2094818081596</v>
      </c>
      <c r="AG28" s="2">
        <f t="shared" si="15"/>
        <v>9000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3895.2094818081596</v>
      </c>
      <c r="AQ28" s="13">
        <f t="shared" si="15"/>
        <v>9000</v>
      </c>
      <c r="AR28" s="14">
        <f t="shared" si="15"/>
        <v>4294.6697154471558</v>
      </c>
    </row>
    <row r="29" spans="1:44" ht="15" customHeight="1" thickBot="1" x14ac:dyDescent="0.3">
      <c r="A29" s="3" t="s">
        <v>14</v>
      </c>
      <c r="B29" s="2">
        <v>184778908.00000006</v>
      </c>
      <c r="C29" s="2">
        <v>1100961708.9999998</v>
      </c>
      <c r="D29" s="2">
        <v>47697970</v>
      </c>
      <c r="E29" s="2">
        <v>11309850</v>
      </c>
      <c r="F29" s="2"/>
      <c r="G29" s="2">
        <v>58258500</v>
      </c>
      <c r="H29" s="2"/>
      <c r="I29" s="2">
        <v>72597554.000000015</v>
      </c>
      <c r="J29" s="2">
        <v>0</v>
      </c>
      <c r="K29" s="2"/>
      <c r="L29" s="1">
        <f t="shared" si="16"/>
        <v>232476878.00000006</v>
      </c>
      <c r="M29" s="13">
        <f t="shared" si="16"/>
        <v>1243127612.9999998</v>
      </c>
      <c r="N29" s="14">
        <f t="shared" si="17"/>
        <v>1475604490.9999998</v>
      </c>
      <c r="P29" s="3" t="s">
        <v>14</v>
      </c>
      <c r="Q29" s="2">
        <v>27953</v>
      </c>
      <c r="R29" s="2">
        <v>151939</v>
      </c>
      <c r="S29" s="2">
        <v>6717</v>
      </c>
      <c r="T29" s="2">
        <v>1645</v>
      </c>
      <c r="U29" s="2">
        <v>0</v>
      </c>
      <c r="V29" s="2">
        <v>4186</v>
      </c>
      <c r="W29" s="2">
        <v>0</v>
      </c>
      <c r="X29" s="2">
        <v>12198</v>
      </c>
      <c r="Y29" s="2">
        <v>580</v>
      </c>
      <c r="Z29" s="2">
        <v>0</v>
      </c>
      <c r="AA29" s="1">
        <f t="shared" si="18"/>
        <v>35250</v>
      </c>
      <c r="AB29" s="13">
        <f t="shared" si="18"/>
        <v>169968</v>
      </c>
      <c r="AC29" s="14">
        <f t="shared" si="19"/>
        <v>205218</v>
      </c>
      <c r="AE29" s="3" t="s">
        <v>14</v>
      </c>
      <c r="AF29" s="2">
        <f t="shared" si="20"/>
        <v>6610.3426465853418</v>
      </c>
      <c r="AG29" s="2">
        <f t="shared" si="15"/>
        <v>7246.077103311196</v>
      </c>
      <c r="AH29" s="2">
        <f t="shared" si="15"/>
        <v>7101.0823284204262</v>
      </c>
      <c r="AI29" s="2">
        <f t="shared" si="15"/>
        <v>6875.288753799392</v>
      </c>
      <c r="AJ29" s="2" t="str">
        <f t="shared" si="15"/>
        <v>N.A.</v>
      </c>
      <c r="AK29" s="2">
        <f t="shared" si="15"/>
        <v>13917.462971810797</v>
      </c>
      <c r="AL29" s="2" t="str">
        <f t="shared" si="15"/>
        <v>N.A.</v>
      </c>
      <c r="AM29" s="2">
        <f t="shared" si="15"/>
        <v>5951.5948516150202</v>
      </c>
      <c r="AN29" s="2">
        <f t="shared" si="15"/>
        <v>0</v>
      </c>
      <c r="AO29" s="2" t="str">
        <f t="shared" si="15"/>
        <v>N.A.</v>
      </c>
      <c r="AP29" s="15">
        <f t="shared" si="15"/>
        <v>6595.0887375886541</v>
      </c>
      <c r="AQ29" s="13">
        <f t="shared" si="15"/>
        <v>7313.8921032194285</v>
      </c>
      <c r="AR29" s="14">
        <f t="shared" si="15"/>
        <v>7190.4242853940677</v>
      </c>
    </row>
    <row r="30" spans="1:44" ht="15" customHeight="1" thickBot="1" x14ac:dyDescent="0.3">
      <c r="A30" s="3" t="s">
        <v>15</v>
      </c>
      <c r="B30" s="2">
        <v>3668600.0000000005</v>
      </c>
      <c r="C30" s="2"/>
      <c r="D30" s="2"/>
      <c r="E30" s="2"/>
      <c r="F30" s="2"/>
      <c r="G30" s="2">
        <v>3052140</v>
      </c>
      <c r="H30" s="2">
        <v>2659120</v>
      </c>
      <c r="I30" s="2"/>
      <c r="J30" s="2"/>
      <c r="K30" s="2"/>
      <c r="L30" s="1">
        <f t="shared" si="16"/>
        <v>6327720</v>
      </c>
      <c r="M30" s="13">
        <f t="shared" si="16"/>
        <v>3052140</v>
      </c>
      <c r="N30" s="14">
        <f t="shared" si="17"/>
        <v>9379860</v>
      </c>
      <c r="P30" s="3" t="s">
        <v>15</v>
      </c>
      <c r="Q30" s="2">
        <v>413</v>
      </c>
      <c r="R30" s="2">
        <v>0</v>
      </c>
      <c r="S30" s="2">
        <v>0</v>
      </c>
      <c r="T30" s="2">
        <v>0</v>
      </c>
      <c r="U30" s="2">
        <v>0</v>
      </c>
      <c r="V30" s="2">
        <v>169</v>
      </c>
      <c r="W30" s="2">
        <v>935</v>
      </c>
      <c r="X30" s="2">
        <v>0</v>
      </c>
      <c r="Y30" s="2">
        <v>0</v>
      </c>
      <c r="Z30" s="2">
        <v>0</v>
      </c>
      <c r="AA30" s="1">
        <f t="shared" si="18"/>
        <v>1348</v>
      </c>
      <c r="AB30" s="13">
        <f t="shared" si="18"/>
        <v>169</v>
      </c>
      <c r="AC30" s="21">
        <f t="shared" si="19"/>
        <v>1517</v>
      </c>
      <c r="AE30" s="3" t="s">
        <v>15</v>
      </c>
      <c r="AF30" s="2">
        <f t="shared" si="20"/>
        <v>8882.8087167070225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18060</v>
      </c>
      <c r="AL30" s="2">
        <f t="shared" si="15"/>
        <v>2843.9786096256685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4694.1543026706231</v>
      </c>
      <c r="AQ30" s="13">
        <f t="shared" si="15"/>
        <v>18060</v>
      </c>
      <c r="AR30" s="14">
        <f t="shared" si="15"/>
        <v>6183.1641397495059</v>
      </c>
    </row>
    <row r="31" spans="1:44" ht="15" customHeight="1" thickBot="1" x14ac:dyDescent="0.3">
      <c r="A31" s="4" t="s">
        <v>16</v>
      </c>
      <c r="B31" s="2">
        <v>281686657.99999988</v>
      </c>
      <c r="C31" s="2">
        <v>1102347709.0000007</v>
      </c>
      <c r="D31" s="2">
        <v>79253220</v>
      </c>
      <c r="E31" s="2">
        <v>11309850</v>
      </c>
      <c r="F31" s="2">
        <v>21374090.000000007</v>
      </c>
      <c r="G31" s="2">
        <v>61310639.999999993</v>
      </c>
      <c r="H31" s="2">
        <v>192446050.00000009</v>
      </c>
      <c r="I31" s="2">
        <v>72597554.000000015</v>
      </c>
      <c r="J31" s="2">
        <v>0</v>
      </c>
      <c r="K31" s="2"/>
      <c r="L31" s="1">
        <f t="shared" ref="L31" si="21">B31+D31+F31+H31+J31</f>
        <v>574760018</v>
      </c>
      <c r="M31" s="13">
        <f t="shared" ref="M31" si="22">C31+E31+G31+I31+K31</f>
        <v>1247565753.0000007</v>
      </c>
      <c r="N31" s="21">
        <f t="shared" ref="N31" si="23">L31+M31</f>
        <v>1822325771.0000007</v>
      </c>
      <c r="P31" s="4" t="s">
        <v>16</v>
      </c>
      <c r="Q31" s="2">
        <v>43741</v>
      </c>
      <c r="R31" s="2">
        <v>152093</v>
      </c>
      <c r="S31" s="2">
        <v>10953</v>
      </c>
      <c r="T31" s="2">
        <v>1645</v>
      </c>
      <c r="U31" s="2">
        <v>4409</v>
      </c>
      <c r="V31" s="2">
        <v>4355</v>
      </c>
      <c r="W31" s="2">
        <v>33793</v>
      </c>
      <c r="X31" s="2">
        <v>12198</v>
      </c>
      <c r="Y31" s="2">
        <v>1876</v>
      </c>
      <c r="Z31" s="2">
        <v>0</v>
      </c>
      <c r="AA31" s="1">
        <f t="shared" ref="AA31" si="24">Q31+S31+U31+W31+Y31</f>
        <v>94772</v>
      </c>
      <c r="AB31" s="13">
        <f t="shared" ref="AB31" si="25">R31+T31+V31+X31+Z31</f>
        <v>170291</v>
      </c>
      <c r="AC31" s="14">
        <f t="shared" ref="AC31" si="26">AA31+AB31</f>
        <v>265063</v>
      </c>
      <c r="AE31" s="4" t="s">
        <v>16</v>
      </c>
      <c r="AF31" s="2">
        <f t="shared" si="20"/>
        <v>6439.8769575455499</v>
      </c>
      <c r="AG31" s="2">
        <f t="shared" si="15"/>
        <v>7247.8530175616279</v>
      </c>
      <c r="AH31" s="2">
        <f t="shared" si="15"/>
        <v>7235.7545877841685</v>
      </c>
      <c r="AI31" s="2">
        <f t="shared" si="15"/>
        <v>6875.288753799392</v>
      </c>
      <c r="AJ31" s="2">
        <f t="shared" si="15"/>
        <v>4847.8317078702667</v>
      </c>
      <c r="AK31" s="2">
        <f t="shared" si="15"/>
        <v>14078.218140068884</v>
      </c>
      <c r="AL31" s="2">
        <f t="shared" si="15"/>
        <v>5694.8495250495689</v>
      </c>
      <c r="AM31" s="2">
        <f t="shared" si="15"/>
        <v>5951.5948516150202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6064.6606381631709</v>
      </c>
      <c r="AQ31" s="13">
        <f t="shared" ref="AQ31" si="28">IFERROR(M31/AB31, "N.A.")</f>
        <v>7326.0815486432093</v>
      </c>
      <c r="AR31" s="14">
        <f t="shared" ref="AR31" si="29">IFERROR(N31/AC31, "N.A.")</f>
        <v>6875.0665728524946</v>
      </c>
    </row>
    <row r="32" spans="1:44" ht="15" customHeight="1" thickBot="1" x14ac:dyDescent="0.3">
      <c r="A32" s="5" t="s">
        <v>0</v>
      </c>
      <c r="B32" s="42">
        <f>B31+C31</f>
        <v>1384034367.0000005</v>
      </c>
      <c r="C32" s="43"/>
      <c r="D32" s="42">
        <f>D31+E31</f>
        <v>90563070</v>
      </c>
      <c r="E32" s="43"/>
      <c r="F32" s="42">
        <f>F31+G31</f>
        <v>82684730</v>
      </c>
      <c r="G32" s="43"/>
      <c r="H32" s="42">
        <f>H31+I31</f>
        <v>265043604.00000012</v>
      </c>
      <c r="I32" s="43"/>
      <c r="J32" s="42">
        <f>J31+K31</f>
        <v>0</v>
      </c>
      <c r="K32" s="43"/>
      <c r="L32" s="42">
        <f>L31+M31</f>
        <v>1822325771.0000007</v>
      </c>
      <c r="M32" s="46"/>
      <c r="N32" s="22">
        <f>B32+D32+F32+H32+J32</f>
        <v>1822325771.0000005</v>
      </c>
      <c r="P32" s="5" t="s">
        <v>0</v>
      </c>
      <c r="Q32" s="42">
        <f>Q31+R31</f>
        <v>195834</v>
      </c>
      <c r="R32" s="43"/>
      <c r="S32" s="42">
        <f>S31+T31</f>
        <v>12598</v>
      </c>
      <c r="T32" s="43"/>
      <c r="U32" s="42">
        <f>U31+V31</f>
        <v>8764</v>
      </c>
      <c r="V32" s="43"/>
      <c r="W32" s="42">
        <f>W31+X31</f>
        <v>45991</v>
      </c>
      <c r="X32" s="43"/>
      <c r="Y32" s="42">
        <f>Y31+Z31</f>
        <v>1876</v>
      </c>
      <c r="Z32" s="43"/>
      <c r="AA32" s="42">
        <f>AA31+AB31</f>
        <v>265063</v>
      </c>
      <c r="AB32" s="43"/>
      <c r="AC32" s="23">
        <f>Q32+S32+U32+W32+Y32</f>
        <v>265063</v>
      </c>
      <c r="AE32" s="5" t="s">
        <v>0</v>
      </c>
      <c r="AF32" s="44">
        <f>IFERROR(B32/Q32,"N.A.")</f>
        <v>7067.3854744324299</v>
      </c>
      <c r="AG32" s="45"/>
      <c r="AH32" s="44">
        <f>IFERROR(D32/S32,"N.A.")</f>
        <v>7188.686299412605</v>
      </c>
      <c r="AI32" s="45"/>
      <c r="AJ32" s="44">
        <f>IFERROR(F32/U32,"N.A.")</f>
        <v>9434.5880876312185</v>
      </c>
      <c r="AK32" s="45"/>
      <c r="AL32" s="44">
        <f>IFERROR(H32/W32,"N.A.")</f>
        <v>5762.945010980412</v>
      </c>
      <c r="AM32" s="45"/>
      <c r="AN32" s="44">
        <f>IFERROR(J32/Y32,"N.A.")</f>
        <v>0</v>
      </c>
      <c r="AO32" s="45"/>
      <c r="AP32" s="44">
        <f>IFERROR(L32/AA32,"N.A.")</f>
        <v>6875.0665728524946</v>
      </c>
      <c r="AQ32" s="45"/>
      <c r="AR32" s="16">
        <f>IFERROR(N32/AC32, "N.A.")</f>
        <v>6875.0665728524937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10684820</v>
      </c>
      <c r="C39" s="2"/>
      <c r="D39" s="2">
        <v>1119825</v>
      </c>
      <c r="E39" s="2"/>
      <c r="F39" s="2">
        <v>4142125</v>
      </c>
      <c r="G39" s="2"/>
      <c r="H39" s="2">
        <v>119725581.99999999</v>
      </c>
      <c r="I39" s="2"/>
      <c r="J39" s="2">
        <v>0</v>
      </c>
      <c r="K39" s="2"/>
      <c r="L39" s="1">
        <f>B39+D39+F39+H39+J39</f>
        <v>135672352</v>
      </c>
      <c r="M39" s="13">
        <f>C39+E39+G39+I39+K39</f>
        <v>0</v>
      </c>
      <c r="N39" s="14">
        <f>L39+M39</f>
        <v>135672352</v>
      </c>
      <c r="P39" s="3" t="s">
        <v>12</v>
      </c>
      <c r="Q39" s="2">
        <v>3117</v>
      </c>
      <c r="R39" s="2">
        <v>0</v>
      </c>
      <c r="S39" s="2">
        <v>366</v>
      </c>
      <c r="T39" s="2">
        <v>0</v>
      </c>
      <c r="U39" s="2">
        <v>602</v>
      </c>
      <c r="V39" s="2">
        <v>0</v>
      </c>
      <c r="W39" s="2">
        <v>28575</v>
      </c>
      <c r="X39" s="2">
        <v>0</v>
      </c>
      <c r="Y39" s="2">
        <v>1640</v>
      </c>
      <c r="Z39" s="2">
        <v>0</v>
      </c>
      <c r="AA39" s="1">
        <f>Q39+S39+U39+W39+Y39</f>
        <v>34300</v>
      </c>
      <c r="AB39" s="13">
        <f>R39+T39+V39+X39+Z39</f>
        <v>0</v>
      </c>
      <c r="AC39" s="14">
        <f>AA39+AB39</f>
        <v>34300</v>
      </c>
      <c r="AE39" s="3" t="s">
        <v>12</v>
      </c>
      <c r="AF39" s="2">
        <f>IFERROR(B39/Q39, "N.A.")</f>
        <v>3427.9178697465513</v>
      </c>
      <c r="AG39" s="2" t="str">
        <f t="shared" ref="AG39:AR43" si="30">IFERROR(C39/R39, "N.A.")</f>
        <v>N.A.</v>
      </c>
      <c r="AH39" s="2">
        <f t="shared" si="30"/>
        <v>3059.6311475409834</v>
      </c>
      <c r="AI39" s="2" t="str">
        <f t="shared" si="30"/>
        <v>N.A.</v>
      </c>
      <c r="AJ39" s="2">
        <f t="shared" si="30"/>
        <v>6880.6063122923588</v>
      </c>
      <c r="AK39" s="2" t="str">
        <f t="shared" si="30"/>
        <v>N.A.</v>
      </c>
      <c r="AL39" s="2">
        <f t="shared" si="30"/>
        <v>4189.8716360454937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3955.4621574344023</v>
      </c>
      <c r="AQ39" s="13" t="str">
        <f t="shared" si="30"/>
        <v>N.A.</v>
      </c>
      <c r="AR39" s="14">
        <f t="shared" si="30"/>
        <v>3955.4621574344023</v>
      </c>
    </row>
    <row r="40" spans="1:44" ht="15" customHeight="1" thickBot="1" x14ac:dyDescent="0.3">
      <c r="A40" s="3" t="s">
        <v>13</v>
      </c>
      <c r="B40" s="2">
        <v>51341105.000000007</v>
      </c>
      <c r="C40" s="2">
        <v>7625960</v>
      </c>
      <c r="D40" s="2">
        <v>201670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51542775.000000007</v>
      </c>
      <c r="M40" s="13">
        <f t="shared" si="31"/>
        <v>7625960</v>
      </c>
      <c r="N40" s="14">
        <f t="shared" ref="N40:N42" si="32">L40+M40</f>
        <v>59168735.000000007</v>
      </c>
      <c r="P40" s="3" t="s">
        <v>13</v>
      </c>
      <c r="Q40" s="2">
        <v>13494</v>
      </c>
      <c r="R40" s="2">
        <v>1017</v>
      </c>
      <c r="S40" s="2">
        <v>134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13628</v>
      </c>
      <c r="AB40" s="13">
        <f t="shared" si="33"/>
        <v>1017</v>
      </c>
      <c r="AC40" s="14">
        <f t="shared" ref="AC40:AC42" si="34">AA40+AB40</f>
        <v>14645</v>
      </c>
      <c r="AE40" s="3" t="s">
        <v>13</v>
      </c>
      <c r="AF40" s="2">
        <f t="shared" ref="AF40:AF43" si="35">IFERROR(B40/Q40, "N.A.")</f>
        <v>3804.7358085074852</v>
      </c>
      <c r="AG40" s="2">
        <f t="shared" si="30"/>
        <v>7498.4857423795474</v>
      </c>
      <c r="AH40" s="2">
        <f t="shared" si="30"/>
        <v>1505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3782.1232022307022</v>
      </c>
      <c r="AQ40" s="13">
        <f t="shared" si="30"/>
        <v>7498.4857423795474</v>
      </c>
      <c r="AR40" s="14">
        <f t="shared" si="30"/>
        <v>4040.2004096961427</v>
      </c>
    </row>
    <row r="41" spans="1:44" ht="15" customHeight="1" thickBot="1" x14ac:dyDescent="0.3">
      <c r="A41" s="3" t="s">
        <v>14</v>
      </c>
      <c r="B41" s="2">
        <v>88807550</v>
      </c>
      <c r="C41" s="2">
        <v>603205765.00000012</v>
      </c>
      <c r="D41" s="2">
        <v>9860400</v>
      </c>
      <c r="E41" s="2">
        <v>10378800</v>
      </c>
      <c r="F41" s="2"/>
      <c r="G41" s="2">
        <v>11714200</v>
      </c>
      <c r="H41" s="2"/>
      <c r="I41" s="2">
        <v>40607490</v>
      </c>
      <c r="J41" s="2">
        <v>0</v>
      </c>
      <c r="K41" s="2"/>
      <c r="L41" s="1">
        <f t="shared" si="31"/>
        <v>98667950</v>
      </c>
      <c r="M41" s="13">
        <f t="shared" si="31"/>
        <v>665906255.00000012</v>
      </c>
      <c r="N41" s="14">
        <f t="shared" si="32"/>
        <v>764574205.00000012</v>
      </c>
      <c r="P41" s="3" t="s">
        <v>14</v>
      </c>
      <c r="Q41" s="2">
        <v>17788</v>
      </c>
      <c r="R41" s="2">
        <v>97574</v>
      </c>
      <c r="S41" s="2">
        <v>1859</v>
      </c>
      <c r="T41" s="2">
        <v>1252</v>
      </c>
      <c r="U41" s="2">
        <v>0</v>
      </c>
      <c r="V41" s="2">
        <v>1113</v>
      </c>
      <c r="W41" s="2">
        <v>0</v>
      </c>
      <c r="X41" s="2">
        <v>5388</v>
      </c>
      <c r="Y41" s="2">
        <v>1267</v>
      </c>
      <c r="Z41" s="2">
        <v>0</v>
      </c>
      <c r="AA41" s="1">
        <f t="shared" si="33"/>
        <v>20914</v>
      </c>
      <c r="AB41" s="13">
        <f t="shared" si="33"/>
        <v>105327</v>
      </c>
      <c r="AC41" s="14">
        <f t="shared" si="34"/>
        <v>126241</v>
      </c>
      <c r="AE41" s="3" t="s">
        <v>14</v>
      </c>
      <c r="AF41" s="2">
        <f t="shared" si="35"/>
        <v>4992.5539689678435</v>
      </c>
      <c r="AG41" s="2">
        <f t="shared" si="30"/>
        <v>6182.0337897390709</v>
      </c>
      <c r="AH41" s="2">
        <f t="shared" si="30"/>
        <v>5304.1420118343194</v>
      </c>
      <c r="AI41" s="2">
        <f t="shared" si="30"/>
        <v>8289.7763578274753</v>
      </c>
      <c r="AJ41" s="2" t="str">
        <f t="shared" si="30"/>
        <v>N.A.</v>
      </c>
      <c r="AK41" s="2">
        <f t="shared" si="30"/>
        <v>10524.887690925427</v>
      </c>
      <c r="AL41" s="2" t="str">
        <f t="shared" si="30"/>
        <v>N.A.</v>
      </c>
      <c r="AM41" s="2">
        <f t="shared" si="30"/>
        <v>7536.6536748329618</v>
      </c>
      <c r="AN41" s="2">
        <f t="shared" si="30"/>
        <v>0</v>
      </c>
      <c r="AO41" s="2" t="str">
        <f t="shared" si="30"/>
        <v>N.A.</v>
      </c>
      <c r="AP41" s="15">
        <f t="shared" si="30"/>
        <v>4717.7943004685858</v>
      </c>
      <c r="AQ41" s="13">
        <f t="shared" si="30"/>
        <v>6322.2749627351022</v>
      </c>
      <c r="AR41" s="14">
        <f t="shared" si="30"/>
        <v>6056.4650549346097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150833475</v>
      </c>
      <c r="C43" s="2">
        <v>610831725.00000036</v>
      </c>
      <c r="D43" s="2">
        <v>11181894.999999998</v>
      </c>
      <c r="E43" s="2">
        <v>10378800</v>
      </c>
      <c r="F43" s="2">
        <v>4142125</v>
      </c>
      <c r="G43" s="2">
        <v>11714200</v>
      </c>
      <c r="H43" s="2">
        <v>119725581.99999999</v>
      </c>
      <c r="I43" s="2">
        <v>40607490</v>
      </c>
      <c r="J43" s="2">
        <v>0</v>
      </c>
      <c r="K43" s="2"/>
      <c r="L43" s="1">
        <f t="shared" ref="L43" si="36">B43+D43+F43+H43+J43</f>
        <v>285883077</v>
      </c>
      <c r="M43" s="13">
        <f t="shared" ref="M43" si="37">C43+E43+G43+I43+K43</f>
        <v>673532215.00000036</v>
      </c>
      <c r="N43" s="21">
        <f t="shared" ref="N43" si="38">L43+M43</f>
        <v>959415292.00000036</v>
      </c>
      <c r="P43" s="4" t="s">
        <v>16</v>
      </c>
      <c r="Q43" s="2">
        <v>34399</v>
      </c>
      <c r="R43" s="2">
        <v>98591</v>
      </c>
      <c r="S43" s="2">
        <v>2359</v>
      </c>
      <c r="T43" s="2">
        <v>1252</v>
      </c>
      <c r="U43" s="2">
        <v>602</v>
      </c>
      <c r="V43" s="2">
        <v>1113</v>
      </c>
      <c r="W43" s="2">
        <v>28575</v>
      </c>
      <c r="X43" s="2">
        <v>5388</v>
      </c>
      <c r="Y43" s="2">
        <v>2907</v>
      </c>
      <c r="Z43" s="2">
        <v>0</v>
      </c>
      <c r="AA43" s="1">
        <f t="shared" ref="AA43" si="39">Q43+S43+U43+W43+Y43</f>
        <v>68842</v>
      </c>
      <c r="AB43" s="13">
        <f t="shared" ref="AB43" si="40">R43+T43+V43+X43+Z43</f>
        <v>106344</v>
      </c>
      <c r="AC43" s="21">
        <f t="shared" ref="AC43" si="41">AA43+AB43</f>
        <v>175186</v>
      </c>
      <c r="AE43" s="4" t="s">
        <v>16</v>
      </c>
      <c r="AF43" s="2">
        <f t="shared" si="35"/>
        <v>4384.8215064391406</v>
      </c>
      <c r="AG43" s="2">
        <f t="shared" si="30"/>
        <v>6195.6134434177602</v>
      </c>
      <c r="AH43" s="2">
        <f t="shared" si="30"/>
        <v>4740.0996184824071</v>
      </c>
      <c r="AI43" s="2">
        <f t="shared" si="30"/>
        <v>8289.7763578274753</v>
      </c>
      <c r="AJ43" s="2">
        <f t="shared" si="30"/>
        <v>6880.6063122923588</v>
      </c>
      <c r="AK43" s="2">
        <f t="shared" si="30"/>
        <v>10524.887690925427</v>
      </c>
      <c r="AL43" s="2">
        <f t="shared" si="30"/>
        <v>4189.8716360454937</v>
      </c>
      <c r="AM43" s="2">
        <f t="shared" si="30"/>
        <v>7536.6536748329618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4152.7421777403333</v>
      </c>
      <c r="AQ43" s="13">
        <f t="shared" ref="AQ43" si="43">IFERROR(M43/AB43, "N.A.")</f>
        <v>6333.5234239825504</v>
      </c>
      <c r="AR43" s="14">
        <f t="shared" ref="AR43" si="44">IFERROR(N43/AC43, "N.A.")</f>
        <v>5476.5523044078882</v>
      </c>
    </row>
    <row r="44" spans="1:44" ht="15" customHeight="1" thickBot="1" x14ac:dyDescent="0.3">
      <c r="A44" s="5" t="s">
        <v>0</v>
      </c>
      <c r="B44" s="42">
        <f>B43+C43</f>
        <v>761665200.00000036</v>
      </c>
      <c r="C44" s="43"/>
      <c r="D44" s="42">
        <f>D43+E43</f>
        <v>21560695</v>
      </c>
      <c r="E44" s="43"/>
      <c r="F44" s="42">
        <f>F43+G43</f>
        <v>15856325</v>
      </c>
      <c r="G44" s="43"/>
      <c r="H44" s="42">
        <f>H43+I43</f>
        <v>160333072</v>
      </c>
      <c r="I44" s="43"/>
      <c r="J44" s="42">
        <f>J43+K43</f>
        <v>0</v>
      </c>
      <c r="K44" s="43"/>
      <c r="L44" s="42">
        <f>L43+M43</f>
        <v>959415292.00000036</v>
      </c>
      <c r="M44" s="46"/>
      <c r="N44" s="22">
        <f>B44+D44+F44+H44+J44</f>
        <v>959415292.00000036</v>
      </c>
      <c r="P44" s="5" t="s">
        <v>0</v>
      </c>
      <c r="Q44" s="42">
        <f>Q43+R43</f>
        <v>132990</v>
      </c>
      <c r="R44" s="43"/>
      <c r="S44" s="42">
        <f>S43+T43</f>
        <v>3611</v>
      </c>
      <c r="T44" s="43"/>
      <c r="U44" s="42">
        <f>U43+V43</f>
        <v>1715</v>
      </c>
      <c r="V44" s="43"/>
      <c r="W44" s="42">
        <f>W43+X43</f>
        <v>33963</v>
      </c>
      <c r="X44" s="43"/>
      <c r="Y44" s="42">
        <f>Y43+Z43</f>
        <v>2907</v>
      </c>
      <c r="Z44" s="43"/>
      <c r="AA44" s="42">
        <f>AA43+AB43</f>
        <v>175186</v>
      </c>
      <c r="AB44" s="46"/>
      <c r="AC44" s="22">
        <f>Q44+S44+U44+W44+Y44</f>
        <v>175186</v>
      </c>
      <c r="AE44" s="5" t="s">
        <v>0</v>
      </c>
      <c r="AF44" s="44">
        <f>IFERROR(B44/Q44,"N.A.")</f>
        <v>5727.2366343334115</v>
      </c>
      <c r="AG44" s="45"/>
      <c r="AH44" s="44">
        <f>IFERROR(D44/S44,"N.A.")</f>
        <v>5970.8377180836333</v>
      </c>
      <c r="AI44" s="45"/>
      <c r="AJ44" s="44">
        <f>IFERROR(F44/U44,"N.A.")</f>
        <v>9245.6705539358609</v>
      </c>
      <c r="AK44" s="45"/>
      <c r="AL44" s="44">
        <f>IFERROR(H44/W44,"N.A.")</f>
        <v>4720.8159467655978</v>
      </c>
      <c r="AM44" s="45"/>
      <c r="AN44" s="44">
        <f>IFERROR(J44/Y44,"N.A.")</f>
        <v>0</v>
      </c>
      <c r="AO44" s="45"/>
      <c r="AP44" s="44">
        <f>IFERROR(L44/AA44,"N.A.")</f>
        <v>5476.5523044078882</v>
      </c>
      <c r="AQ44" s="45"/>
      <c r="AR44" s="16">
        <f>IFERROR(N44/AC44, "N.A.")</f>
        <v>5476.5523044078882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16047810</v>
      </c>
      <c r="C15" s="2"/>
      <c r="D15" s="2"/>
      <c r="E15" s="2"/>
      <c r="F15" s="2">
        <v>1651200</v>
      </c>
      <c r="G15" s="2"/>
      <c r="H15" s="2">
        <v>15654889.999999996</v>
      </c>
      <c r="I15" s="2"/>
      <c r="J15" s="2">
        <v>0</v>
      </c>
      <c r="K15" s="2"/>
      <c r="L15" s="1">
        <f>B15+D15+F15+H15+J15</f>
        <v>33353899.999999996</v>
      </c>
      <c r="M15" s="13">
        <f>C15+E15+G15+I15+K15</f>
        <v>0</v>
      </c>
      <c r="N15" s="14">
        <f>L15+M15</f>
        <v>33353899.999999996</v>
      </c>
      <c r="P15" s="3" t="s">
        <v>12</v>
      </c>
      <c r="Q15" s="2">
        <v>2419</v>
      </c>
      <c r="R15" s="2">
        <v>0</v>
      </c>
      <c r="S15" s="2">
        <v>0</v>
      </c>
      <c r="T15" s="2">
        <v>0</v>
      </c>
      <c r="U15" s="2">
        <v>256</v>
      </c>
      <c r="V15" s="2">
        <v>0</v>
      </c>
      <c r="W15" s="2">
        <v>3703</v>
      </c>
      <c r="X15" s="2">
        <v>0</v>
      </c>
      <c r="Y15" s="2">
        <v>454</v>
      </c>
      <c r="Z15" s="2">
        <v>0</v>
      </c>
      <c r="AA15" s="1">
        <f>Q15+S15+U15+W15+Y15</f>
        <v>6832</v>
      </c>
      <c r="AB15" s="13">
        <f>R15+T15+V15+X15+Z15</f>
        <v>0</v>
      </c>
      <c r="AC15" s="14">
        <f>AA15+AB15</f>
        <v>6832</v>
      </c>
      <c r="AE15" s="3" t="s">
        <v>12</v>
      </c>
      <c r="AF15" s="2">
        <f>IFERROR(B15/Q15, "N.A.")</f>
        <v>6634.0677966101694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4227.6235484742092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4882.0111241217792</v>
      </c>
      <c r="AQ15" s="13" t="str">
        <f t="shared" si="0"/>
        <v>N.A.</v>
      </c>
      <c r="AR15" s="14">
        <f t="shared" si="0"/>
        <v>4882.0111241217792</v>
      </c>
    </row>
    <row r="16" spans="1:44" ht="15" customHeight="1" thickBot="1" x14ac:dyDescent="0.3">
      <c r="A16" s="3" t="s">
        <v>13</v>
      </c>
      <c r="B16" s="2">
        <v>3593060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3593060</v>
      </c>
      <c r="M16" s="13">
        <f t="shared" si="1"/>
        <v>0</v>
      </c>
      <c r="N16" s="14">
        <f t="shared" ref="N16:N18" si="2">L16+M16</f>
        <v>3593060</v>
      </c>
      <c r="P16" s="3" t="s">
        <v>13</v>
      </c>
      <c r="Q16" s="2">
        <v>1744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1744</v>
      </c>
      <c r="AB16" s="13">
        <f t="shared" si="3"/>
        <v>0</v>
      </c>
      <c r="AC16" s="14">
        <f t="shared" ref="AC16:AC18" si="4">AA16+AB16</f>
        <v>1744</v>
      </c>
      <c r="AE16" s="3" t="s">
        <v>13</v>
      </c>
      <c r="AF16" s="2">
        <f t="shared" ref="AF16:AF19" si="5">IFERROR(B16/Q16, "N.A.")</f>
        <v>2060.2408256880735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2060.2408256880735</v>
      </c>
      <c r="AQ16" s="13" t="str">
        <f t="shared" si="0"/>
        <v>N.A.</v>
      </c>
      <c r="AR16" s="14">
        <f t="shared" si="0"/>
        <v>2060.2408256880735</v>
      </c>
    </row>
    <row r="17" spans="1:44" ht="15" customHeight="1" thickBot="1" x14ac:dyDescent="0.3">
      <c r="A17" s="3" t="s">
        <v>14</v>
      </c>
      <c r="B17" s="2">
        <v>12420650.000000002</v>
      </c>
      <c r="C17" s="2">
        <v>17375880</v>
      </c>
      <c r="D17" s="2">
        <v>4608000</v>
      </c>
      <c r="E17" s="2"/>
      <c r="F17" s="2"/>
      <c r="G17" s="2">
        <v>3719500</v>
      </c>
      <c r="H17" s="2"/>
      <c r="I17" s="2">
        <v>3284555.0000000005</v>
      </c>
      <c r="J17" s="2">
        <v>0</v>
      </c>
      <c r="K17" s="2"/>
      <c r="L17" s="1">
        <f t="shared" si="1"/>
        <v>17028650</v>
      </c>
      <c r="M17" s="13">
        <f t="shared" si="1"/>
        <v>24379935</v>
      </c>
      <c r="N17" s="14">
        <f t="shared" si="2"/>
        <v>41408585</v>
      </c>
      <c r="P17" s="3" t="s">
        <v>14</v>
      </c>
      <c r="Q17" s="2">
        <v>2950</v>
      </c>
      <c r="R17" s="2">
        <v>2801</v>
      </c>
      <c r="S17" s="2">
        <v>256</v>
      </c>
      <c r="T17" s="2">
        <v>0</v>
      </c>
      <c r="U17" s="2">
        <v>0</v>
      </c>
      <c r="V17" s="2">
        <v>353</v>
      </c>
      <c r="W17" s="2">
        <v>0</v>
      </c>
      <c r="X17" s="2">
        <v>921</v>
      </c>
      <c r="Y17" s="2">
        <v>1348</v>
      </c>
      <c r="Z17" s="2">
        <v>0</v>
      </c>
      <c r="AA17" s="1">
        <f t="shared" si="3"/>
        <v>4554</v>
      </c>
      <c r="AB17" s="13">
        <f t="shared" si="3"/>
        <v>4075</v>
      </c>
      <c r="AC17" s="14">
        <f t="shared" si="4"/>
        <v>8629</v>
      </c>
      <c r="AE17" s="3" t="s">
        <v>14</v>
      </c>
      <c r="AF17" s="2">
        <f t="shared" si="5"/>
        <v>4210.3898305084749</v>
      </c>
      <c r="AG17" s="2">
        <f t="shared" si="0"/>
        <v>6203.4559086040699</v>
      </c>
      <c r="AH17" s="2">
        <f t="shared" si="0"/>
        <v>18000</v>
      </c>
      <c r="AI17" s="2" t="str">
        <f t="shared" si="0"/>
        <v>N.A.</v>
      </c>
      <c r="AJ17" s="2" t="str">
        <f t="shared" si="0"/>
        <v>N.A.</v>
      </c>
      <c r="AK17" s="2">
        <f t="shared" si="0"/>
        <v>10536.827195467422</v>
      </c>
      <c r="AL17" s="2" t="str">
        <f t="shared" si="0"/>
        <v>N.A.</v>
      </c>
      <c r="AM17" s="2">
        <f t="shared" si="0"/>
        <v>3566.2920738327912</v>
      </c>
      <c r="AN17" s="2">
        <f t="shared" si="0"/>
        <v>0</v>
      </c>
      <c r="AO17" s="2" t="str">
        <f t="shared" si="0"/>
        <v>N.A.</v>
      </c>
      <c r="AP17" s="15">
        <f t="shared" si="0"/>
        <v>3739.2731664470793</v>
      </c>
      <c r="AQ17" s="13">
        <f t="shared" si="0"/>
        <v>5982.8061349693253</v>
      </c>
      <c r="AR17" s="14">
        <f t="shared" si="0"/>
        <v>4798.7698458685827</v>
      </c>
    </row>
    <row r="18" spans="1:44" ht="15" customHeight="1" thickBot="1" x14ac:dyDescent="0.3">
      <c r="A18" s="3" t="s">
        <v>15</v>
      </c>
      <c r="B18" s="2">
        <v>8028100</v>
      </c>
      <c r="C18" s="2"/>
      <c r="D18" s="2"/>
      <c r="E18" s="2"/>
      <c r="F18" s="2"/>
      <c r="G18" s="2">
        <v>227000</v>
      </c>
      <c r="H18" s="2">
        <v>3409653.0000000014</v>
      </c>
      <c r="I18" s="2"/>
      <c r="J18" s="2">
        <v>0</v>
      </c>
      <c r="K18" s="2"/>
      <c r="L18" s="1">
        <f t="shared" si="1"/>
        <v>11437753.000000002</v>
      </c>
      <c r="M18" s="13">
        <f t="shared" si="1"/>
        <v>227000</v>
      </c>
      <c r="N18" s="14">
        <f t="shared" si="2"/>
        <v>11664753.000000002</v>
      </c>
      <c r="P18" s="3" t="s">
        <v>15</v>
      </c>
      <c r="Q18" s="2">
        <v>2079</v>
      </c>
      <c r="R18" s="2">
        <v>0</v>
      </c>
      <c r="S18" s="2">
        <v>0</v>
      </c>
      <c r="T18" s="2">
        <v>0</v>
      </c>
      <c r="U18" s="2">
        <v>0</v>
      </c>
      <c r="V18" s="2">
        <v>227</v>
      </c>
      <c r="W18" s="2">
        <v>5334</v>
      </c>
      <c r="X18" s="2">
        <v>0</v>
      </c>
      <c r="Y18" s="2">
        <v>324</v>
      </c>
      <c r="Z18" s="2">
        <v>0</v>
      </c>
      <c r="AA18" s="1">
        <f t="shared" si="3"/>
        <v>7737</v>
      </c>
      <c r="AB18" s="13">
        <f t="shared" si="3"/>
        <v>227</v>
      </c>
      <c r="AC18" s="21">
        <f t="shared" si="4"/>
        <v>7964</v>
      </c>
      <c r="AE18" s="3" t="s">
        <v>15</v>
      </c>
      <c r="AF18" s="2">
        <f t="shared" si="5"/>
        <v>3861.5199615199617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1000</v>
      </c>
      <c r="AL18" s="2">
        <f t="shared" si="0"/>
        <v>639.23003374578207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1478.3188574382839</v>
      </c>
      <c r="AQ18" s="13">
        <f t="shared" si="0"/>
        <v>1000</v>
      </c>
      <c r="AR18" s="14">
        <f t="shared" si="0"/>
        <v>1464.6852084379711</v>
      </c>
    </row>
    <row r="19" spans="1:44" ht="15" customHeight="1" thickBot="1" x14ac:dyDescent="0.3">
      <c r="A19" s="4" t="s">
        <v>16</v>
      </c>
      <c r="B19" s="2">
        <v>40089620</v>
      </c>
      <c r="C19" s="2">
        <v>17375880</v>
      </c>
      <c r="D19" s="2">
        <v>4608000</v>
      </c>
      <c r="E19" s="2"/>
      <c r="F19" s="2">
        <v>1651200</v>
      </c>
      <c r="G19" s="2">
        <v>3946500.0000000005</v>
      </c>
      <c r="H19" s="2">
        <v>19064543.000000004</v>
      </c>
      <c r="I19" s="2">
        <v>3284555.0000000005</v>
      </c>
      <c r="J19" s="2">
        <v>0</v>
      </c>
      <c r="K19" s="2"/>
      <c r="L19" s="1">
        <f t="shared" ref="L19" si="6">B19+D19+F19+H19+J19</f>
        <v>65413363</v>
      </c>
      <c r="M19" s="13">
        <f t="shared" ref="M19" si="7">C19+E19+G19+I19+K19</f>
        <v>24606935</v>
      </c>
      <c r="N19" s="21">
        <f t="shared" ref="N19" si="8">L19+M19</f>
        <v>90020298</v>
      </c>
      <c r="P19" s="4" t="s">
        <v>16</v>
      </c>
      <c r="Q19" s="2">
        <v>9192</v>
      </c>
      <c r="R19" s="2">
        <v>2801</v>
      </c>
      <c r="S19" s="2">
        <v>256</v>
      </c>
      <c r="T19" s="2">
        <v>0</v>
      </c>
      <c r="U19" s="2">
        <v>256</v>
      </c>
      <c r="V19" s="2">
        <v>580</v>
      </c>
      <c r="W19" s="2">
        <v>9037</v>
      </c>
      <c r="X19" s="2">
        <v>921</v>
      </c>
      <c r="Y19" s="2">
        <v>2126</v>
      </c>
      <c r="Z19" s="2">
        <v>0</v>
      </c>
      <c r="AA19" s="1">
        <f t="shared" ref="AA19" si="9">Q19+S19+U19+W19+Y19</f>
        <v>20867</v>
      </c>
      <c r="AB19" s="13">
        <f t="shared" ref="AB19" si="10">R19+T19+V19+X19+Z19</f>
        <v>4302</v>
      </c>
      <c r="AC19" s="14">
        <f t="shared" ref="AC19" si="11">AA19+AB19</f>
        <v>25169</v>
      </c>
      <c r="AE19" s="4" t="s">
        <v>16</v>
      </c>
      <c r="AF19" s="2">
        <f t="shared" si="5"/>
        <v>4361.3598781549172</v>
      </c>
      <c r="AG19" s="2">
        <f t="shared" si="0"/>
        <v>6203.4559086040699</v>
      </c>
      <c r="AH19" s="2">
        <f t="shared" si="0"/>
        <v>18000</v>
      </c>
      <c r="AI19" s="2" t="str">
        <f t="shared" si="0"/>
        <v>N.A.</v>
      </c>
      <c r="AJ19" s="2">
        <f t="shared" si="0"/>
        <v>6450</v>
      </c>
      <c r="AK19" s="2">
        <f t="shared" si="0"/>
        <v>6804.310344827587</v>
      </c>
      <c r="AL19" s="2">
        <f t="shared" si="0"/>
        <v>2109.6097156135888</v>
      </c>
      <c r="AM19" s="2">
        <f t="shared" si="0"/>
        <v>3566.2920738327912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3134.7756265874345</v>
      </c>
      <c r="AQ19" s="13">
        <f t="shared" ref="AQ19" si="13">IFERROR(M19/AB19, "N.A.")</f>
        <v>5719.8826127382608</v>
      </c>
      <c r="AR19" s="14">
        <f t="shared" ref="AR19" si="14">IFERROR(N19/AC19, "N.A.")</f>
        <v>3576.6338750049663</v>
      </c>
    </row>
    <row r="20" spans="1:44" ht="15" customHeight="1" thickBot="1" x14ac:dyDescent="0.3">
      <c r="A20" s="5" t="s">
        <v>0</v>
      </c>
      <c r="B20" s="42">
        <f>B19+C19</f>
        <v>57465500</v>
      </c>
      <c r="C20" s="43"/>
      <c r="D20" s="42">
        <f>D19+E19</f>
        <v>4608000</v>
      </c>
      <c r="E20" s="43"/>
      <c r="F20" s="42">
        <f>F19+G19</f>
        <v>5597700</v>
      </c>
      <c r="G20" s="43"/>
      <c r="H20" s="42">
        <f>H19+I19</f>
        <v>22349098.000000004</v>
      </c>
      <c r="I20" s="43"/>
      <c r="J20" s="42">
        <f>J19+K19</f>
        <v>0</v>
      </c>
      <c r="K20" s="43"/>
      <c r="L20" s="42">
        <f>L19+M19</f>
        <v>90020298</v>
      </c>
      <c r="M20" s="46"/>
      <c r="N20" s="22">
        <f>B20+D20+F20+H20+J20</f>
        <v>90020298</v>
      </c>
      <c r="P20" s="5" t="s">
        <v>0</v>
      </c>
      <c r="Q20" s="42">
        <f>Q19+R19</f>
        <v>11993</v>
      </c>
      <c r="R20" s="43"/>
      <c r="S20" s="42">
        <f>S19+T19</f>
        <v>256</v>
      </c>
      <c r="T20" s="43"/>
      <c r="U20" s="42">
        <f>U19+V19</f>
        <v>836</v>
      </c>
      <c r="V20" s="43"/>
      <c r="W20" s="42">
        <f>W19+X19</f>
        <v>9958</v>
      </c>
      <c r="X20" s="43"/>
      <c r="Y20" s="42">
        <f>Y19+Z19</f>
        <v>2126</v>
      </c>
      <c r="Z20" s="43"/>
      <c r="AA20" s="42">
        <f>AA19+AB19</f>
        <v>25169</v>
      </c>
      <c r="AB20" s="43"/>
      <c r="AC20" s="23">
        <f>Q20+S20+U20+W20+Y20</f>
        <v>25169</v>
      </c>
      <c r="AE20" s="5" t="s">
        <v>0</v>
      </c>
      <c r="AF20" s="44">
        <f>IFERROR(B20/Q20,"N.A.")</f>
        <v>4791.5867589427162</v>
      </c>
      <c r="AG20" s="45"/>
      <c r="AH20" s="44">
        <f>IFERROR(D20/S20,"N.A.")</f>
        <v>18000</v>
      </c>
      <c r="AI20" s="45"/>
      <c r="AJ20" s="44">
        <f>IFERROR(F20/U20,"N.A.")</f>
        <v>6695.8133971291863</v>
      </c>
      <c r="AK20" s="45"/>
      <c r="AL20" s="44">
        <f>IFERROR(H20/W20,"N.A.")</f>
        <v>2244.3360112472387</v>
      </c>
      <c r="AM20" s="45"/>
      <c r="AN20" s="44">
        <f>IFERROR(J20/Y20,"N.A.")</f>
        <v>0</v>
      </c>
      <c r="AO20" s="45"/>
      <c r="AP20" s="44">
        <f>IFERROR(L20/AA20,"N.A.")</f>
        <v>3576.6338750049663</v>
      </c>
      <c r="AQ20" s="45"/>
      <c r="AR20" s="16">
        <f>IFERROR(N20/AC20, "N.A.")</f>
        <v>3576.6338750049663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14685790</v>
      </c>
      <c r="C27" s="2"/>
      <c r="D27" s="2"/>
      <c r="E27" s="2"/>
      <c r="F27" s="2"/>
      <c r="G27" s="2"/>
      <c r="H27" s="2">
        <v>13154620.000000002</v>
      </c>
      <c r="I27" s="2"/>
      <c r="J27" s="2">
        <v>0</v>
      </c>
      <c r="K27" s="2"/>
      <c r="L27" s="1">
        <f>B27+D27+F27+H27+J27</f>
        <v>27840410</v>
      </c>
      <c r="M27" s="13">
        <f>C27+E27+G27+I27+K27</f>
        <v>0</v>
      </c>
      <c r="N27" s="14">
        <f>L27+M27</f>
        <v>27840410</v>
      </c>
      <c r="P27" s="3" t="s">
        <v>12</v>
      </c>
      <c r="Q27" s="2">
        <v>1901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1992</v>
      </c>
      <c r="X27" s="2">
        <v>0</v>
      </c>
      <c r="Y27" s="2">
        <v>227</v>
      </c>
      <c r="Z27" s="2">
        <v>0</v>
      </c>
      <c r="AA27" s="1">
        <f>Q27+S27+U27+W27+Y27</f>
        <v>4120</v>
      </c>
      <c r="AB27" s="13">
        <f>R27+T27+V27+X27+Z27</f>
        <v>0</v>
      </c>
      <c r="AC27" s="14">
        <f>AA27+AB27</f>
        <v>4120</v>
      </c>
      <c r="AE27" s="3" t="s">
        <v>12</v>
      </c>
      <c r="AF27" s="2">
        <f>IFERROR(B27/Q27, "N.A.")</f>
        <v>7725.2972119936876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6603.7248995983946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6757.3810679611652</v>
      </c>
      <c r="AQ27" s="13" t="str">
        <f t="shared" si="15"/>
        <v>N.A.</v>
      </c>
      <c r="AR27" s="14">
        <f t="shared" si="15"/>
        <v>6757.3810679611652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9238340.0000000019</v>
      </c>
      <c r="C29" s="2">
        <v>14357880.000000002</v>
      </c>
      <c r="D29" s="2">
        <v>4608000</v>
      </c>
      <c r="E29" s="2"/>
      <c r="F29" s="2"/>
      <c r="G29" s="2">
        <v>3302400</v>
      </c>
      <c r="H29" s="2"/>
      <c r="I29" s="2">
        <v>2342855.0000000005</v>
      </c>
      <c r="J29" s="2">
        <v>0</v>
      </c>
      <c r="K29" s="2"/>
      <c r="L29" s="1">
        <f t="shared" si="16"/>
        <v>13846340.000000002</v>
      </c>
      <c r="M29" s="13">
        <f t="shared" si="16"/>
        <v>20003135</v>
      </c>
      <c r="N29" s="14">
        <f t="shared" si="17"/>
        <v>33849475</v>
      </c>
      <c r="P29" s="3" t="s">
        <v>14</v>
      </c>
      <c r="Q29" s="2">
        <v>1988</v>
      </c>
      <c r="R29" s="2">
        <v>1868</v>
      </c>
      <c r="S29" s="2">
        <v>256</v>
      </c>
      <c r="T29" s="2">
        <v>0</v>
      </c>
      <c r="U29" s="2">
        <v>0</v>
      </c>
      <c r="V29" s="2">
        <v>256</v>
      </c>
      <c r="W29" s="2">
        <v>0</v>
      </c>
      <c r="X29" s="2">
        <v>475</v>
      </c>
      <c r="Y29" s="2">
        <v>580</v>
      </c>
      <c r="Z29" s="2">
        <v>0</v>
      </c>
      <c r="AA29" s="1">
        <f t="shared" si="18"/>
        <v>2824</v>
      </c>
      <c r="AB29" s="13">
        <f t="shared" si="18"/>
        <v>2599</v>
      </c>
      <c r="AC29" s="14">
        <f t="shared" si="19"/>
        <v>5423</v>
      </c>
      <c r="AE29" s="3" t="s">
        <v>14</v>
      </c>
      <c r="AF29" s="2">
        <f t="shared" si="20"/>
        <v>4647.0523138833005</v>
      </c>
      <c r="AG29" s="2">
        <f t="shared" si="15"/>
        <v>7686.2312633832989</v>
      </c>
      <c r="AH29" s="2">
        <f t="shared" si="15"/>
        <v>18000</v>
      </c>
      <c r="AI29" s="2" t="str">
        <f t="shared" si="15"/>
        <v>N.A.</v>
      </c>
      <c r="AJ29" s="2" t="str">
        <f t="shared" si="15"/>
        <v>N.A.</v>
      </c>
      <c r="AK29" s="2">
        <f t="shared" si="15"/>
        <v>12900</v>
      </c>
      <c r="AL29" s="2" t="str">
        <f t="shared" si="15"/>
        <v>N.A.</v>
      </c>
      <c r="AM29" s="2">
        <f t="shared" si="15"/>
        <v>4932.3263157894744</v>
      </c>
      <c r="AN29" s="2">
        <f t="shared" si="15"/>
        <v>0</v>
      </c>
      <c r="AO29" s="2" t="str">
        <f t="shared" si="15"/>
        <v>N.A.</v>
      </c>
      <c r="AP29" s="15">
        <f t="shared" si="15"/>
        <v>4903.0949008498592</v>
      </c>
      <c r="AQ29" s="13">
        <f t="shared" si="15"/>
        <v>7696.4736437091187</v>
      </c>
      <c r="AR29" s="14">
        <f t="shared" si="15"/>
        <v>6241.8356997971605</v>
      </c>
    </row>
    <row r="30" spans="1:44" ht="15" customHeight="1" thickBot="1" x14ac:dyDescent="0.3">
      <c r="A30" s="3" t="s">
        <v>15</v>
      </c>
      <c r="B30" s="2">
        <v>7463080</v>
      </c>
      <c r="C30" s="2"/>
      <c r="D30" s="2"/>
      <c r="E30" s="2"/>
      <c r="F30" s="2"/>
      <c r="G30" s="2">
        <v>227000</v>
      </c>
      <c r="H30" s="2">
        <v>2433553</v>
      </c>
      <c r="I30" s="2"/>
      <c r="J30" s="2">
        <v>0</v>
      </c>
      <c r="K30" s="2"/>
      <c r="L30" s="1">
        <f t="shared" si="16"/>
        <v>9896633</v>
      </c>
      <c r="M30" s="13">
        <f t="shared" si="16"/>
        <v>227000</v>
      </c>
      <c r="N30" s="14">
        <f t="shared" si="17"/>
        <v>10123633</v>
      </c>
      <c r="P30" s="3" t="s">
        <v>15</v>
      </c>
      <c r="Q30" s="2">
        <v>1860</v>
      </c>
      <c r="R30" s="2">
        <v>0</v>
      </c>
      <c r="S30" s="2">
        <v>0</v>
      </c>
      <c r="T30" s="2">
        <v>0</v>
      </c>
      <c r="U30" s="2">
        <v>0</v>
      </c>
      <c r="V30" s="2">
        <v>227</v>
      </c>
      <c r="W30" s="2">
        <v>5107</v>
      </c>
      <c r="X30" s="2">
        <v>0</v>
      </c>
      <c r="Y30" s="2">
        <v>324</v>
      </c>
      <c r="Z30" s="2">
        <v>0</v>
      </c>
      <c r="AA30" s="1">
        <f t="shared" si="18"/>
        <v>7291</v>
      </c>
      <c r="AB30" s="13">
        <f t="shared" si="18"/>
        <v>227</v>
      </c>
      <c r="AC30" s="21">
        <f t="shared" si="19"/>
        <v>7518</v>
      </c>
      <c r="AE30" s="3" t="s">
        <v>15</v>
      </c>
      <c r="AF30" s="2">
        <f t="shared" si="20"/>
        <v>4012.4086021505377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</v>
      </c>
      <c r="AL30" s="2">
        <f t="shared" si="15"/>
        <v>476.51321715292738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1357.3766287203402</v>
      </c>
      <c r="AQ30" s="13">
        <f t="shared" si="15"/>
        <v>1000</v>
      </c>
      <c r="AR30" s="14">
        <f t="shared" si="15"/>
        <v>1346.5859271082734</v>
      </c>
    </row>
    <row r="31" spans="1:44" ht="15" customHeight="1" thickBot="1" x14ac:dyDescent="0.3">
      <c r="A31" s="4" t="s">
        <v>16</v>
      </c>
      <c r="B31" s="2">
        <v>31387210.000000007</v>
      </c>
      <c r="C31" s="2">
        <v>14357880.000000002</v>
      </c>
      <c r="D31" s="2">
        <v>4608000</v>
      </c>
      <c r="E31" s="2"/>
      <c r="F31" s="2"/>
      <c r="G31" s="2">
        <v>3529400</v>
      </c>
      <c r="H31" s="2">
        <v>15588172.999999996</v>
      </c>
      <c r="I31" s="2">
        <v>2342855.0000000005</v>
      </c>
      <c r="J31" s="2">
        <v>0</v>
      </c>
      <c r="K31" s="2"/>
      <c r="L31" s="1">
        <f t="shared" ref="L31" si="21">B31+D31+F31+H31+J31</f>
        <v>51583383</v>
      </c>
      <c r="M31" s="13">
        <f t="shared" ref="M31" si="22">C31+E31+G31+I31+K31</f>
        <v>20230135</v>
      </c>
      <c r="N31" s="21">
        <f t="shared" ref="N31" si="23">L31+M31</f>
        <v>71813518</v>
      </c>
      <c r="P31" s="4" t="s">
        <v>16</v>
      </c>
      <c r="Q31" s="2">
        <v>5749</v>
      </c>
      <c r="R31" s="2">
        <v>1868</v>
      </c>
      <c r="S31" s="2">
        <v>256</v>
      </c>
      <c r="T31" s="2">
        <v>0</v>
      </c>
      <c r="U31" s="2">
        <v>0</v>
      </c>
      <c r="V31" s="2">
        <v>483</v>
      </c>
      <c r="W31" s="2">
        <v>7099</v>
      </c>
      <c r="X31" s="2">
        <v>475</v>
      </c>
      <c r="Y31" s="2">
        <v>1131</v>
      </c>
      <c r="Z31" s="2">
        <v>0</v>
      </c>
      <c r="AA31" s="1">
        <f t="shared" ref="AA31" si="24">Q31+S31+U31+W31+Y31</f>
        <v>14235</v>
      </c>
      <c r="AB31" s="13">
        <f t="shared" ref="AB31" si="25">R31+T31+V31+X31+Z31</f>
        <v>2826</v>
      </c>
      <c r="AC31" s="14">
        <f t="shared" ref="AC31" si="26">AA31+AB31</f>
        <v>17061</v>
      </c>
      <c r="AE31" s="4" t="s">
        <v>16</v>
      </c>
      <c r="AF31" s="2">
        <f t="shared" si="20"/>
        <v>5459.5947121238487</v>
      </c>
      <c r="AG31" s="2">
        <f t="shared" si="15"/>
        <v>7686.2312633832989</v>
      </c>
      <c r="AH31" s="2">
        <f t="shared" si="15"/>
        <v>18000</v>
      </c>
      <c r="AI31" s="2" t="str">
        <f t="shared" si="15"/>
        <v>N.A.</v>
      </c>
      <c r="AJ31" s="2" t="str">
        <f t="shared" si="15"/>
        <v>N.A.</v>
      </c>
      <c r="AK31" s="2">
        <f t="shared" si="15"/>
        <v>7307.246376811594</v>
      </c>
      <c r="AL31" s="2">
        <f t="shared" si="15"/>
        <v>2195.8265952951115</v>
      </c>
      <c r="AM31" s="2">
        <f t="shared" si="15"/>
        <v>4932.3263157894744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3623.7009483667016</v>
      </c>
      <c r="AQ31" s="13">
        <f t="shared" ref="AQ31" si="28">IFERROR(M31/AB31, "N.A.")</f>
        <v>7158.5757254069358</v>
      </c>
      <c r="AR31" s="14">
        <f t="shared" ref="AR31" si="29">IFERROR(N31/AC31, "N.A.")</f>
        <v>4209.2209131938334</v>
      </c>
    </row>
    <row r="32" spans="1:44" ht="15" customHeight="1" thickBot="1" x14ac:dyDescent="0.3">
      <c r="A32" s="5" t="s">
        <v>0</v>
      </c>
      <c r="B32" s="42">
        <f>B31+C31</f>
        <v>45745090.000000007</v>
      </c>
      <c r="C32" s="43"/>
      <c r="D32" s="42">
        <f>D31+E31</f>
        <v>4608000</v>
      </c>
      <c r="E32" s="43"/>
      <c r="F32" s="42">
        <f>F31+G31</f>
        <v>3529400</v>
      </c>
      <c r="G32" s="43"/>
      <c r="H32" s="42">
        <f>H31+I31</f>
        <v>17931027.999999996</v>
      </c>
      <c r="I32" s="43"/>
      <c r="J32" s="42">
        <f>J31+K31</f>
        <v>0</v>
      </c>
      <c r="K32" s="43"/>
      <c r="L32" s="42">
        <f>L31+M31</f>
        <v>71813518</v>
      </c>
      <c r="M32" s="46"/>
      <c r="N32" s="22">
        <f>B32+D32+F32+H32+J32</f>
        <v>71813518</v>
      </c>
      <c r="P32" s="5" t="s">
        <v>0</v>
      </c>
      <c r="Q32" s="42">
        <f>Q31+R31</f>
        <v>7617</v>
      </c>
      <c r="R32" s="43"/>
      <c r="S32" s="42">
        <f>S31+T31</f>
        <v>256</v>
      </c>
      <c r="T32" s="43"/>
      <c r="U32" s="42">
        <f>U31+V31</f>
        <v>483</v>
      </c>
      <c r="V32" s="43"/>
      <c r="W32" s="42">
        <f>W31+X31</f>
        <v>7574</v>
      </c>
      <c r="X32" s="43"/>
      <c r="Y32" s="42">
        <f>Y31+Z31</f>
        <v>1131</v>
      </c>
      <c r="Z32" s="43"/>
      <c r="AA32" s="42">
        <f>AA31+AB31</f>
        <v>17061</v>
      </c>
      <c r="AB32" s="43"/>
      <c r="AC32" s="23">
        <f>Q32+S32+U32+W32+Y32</f>
        <v>17061</v>
      </c>
      <c r="AE32" s="5" t="s">
        <v>0</v>
      </c>
      <c r="AF32" s="44">
        <f>IFERROR(B32/Q32,"N.A.")</f>
        <v>6005.6570828410149</v>
      </c>
      <c r="AG32" s="45"/>
      <c r="AH32" s="44">
        <f>IFERROR(D32/S32,"N.A.")</f>
        <v>18000</v>
      </c>
      <c r="AI32" s="45"/>
      <c r="AJ32" s="44">
        <f>IFERROR(F32/U32,"N.A.")</f>
        <v>7307.246376811594</v>
      </c>
      <c r="AK32" s="45"/>
      <c r="AL32" s="44">
        <f>IFERROR(H32/W32,"N.A.")</f>
        <v>2367.4449432268279</v>
      </c>
      <c r="AM32" s="45"/>
      <c r="AN32" s="44">
        <f>IFERROR(J32/Y32,"N.A.")</f>
        <v>0</v>
      </c>
      <c r="AO32" s="45"/>
      <c r="AP32" s="44">
        <f>IFERROR(L32/AA32,"N.A.")</f>
        <v>4209.2209131938334</v>
      </c>
      <c r="AQ32" s="45"/>
      <c r="AR32" s="16">
        <f>IFERROR(N32/AC32, "N.A.")</f>
        <v>4209.2209131938334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1362020</v>
      </c>
      <c r="C39" s="2"/>
      <c r="D39" s="2"/>
      <c r="E39" s="2"/>
      <c r="F39" s="2">
        <v>1651200</v>
      </c>
      <c r="G39" s="2"/>
      <c r="H39" s="2">
        <v>2500270</v>
      </c>
      <c r="I39" s="2"/>
      <c r="J39" s="2">
        <v>0</v>
      </c>
      <c r="K39" s="2"/>
      <c r="L39" s="1">
        <f>B39+D39+F39+H39+J39</f>
        <v>5513490</v>
      </c>
      <c r="M39" s="13">
        <f>C39+E39+G39+I39+K39</f>
        <v>0</v>
      </c>
      <c r="N39" s="14">
        <f>L39+M39</f>
        <v>5513490</v>
      </c>
      <c r="P39" s="3" t="s">
        <v>12</v>
      </c>
      <c r="Q39" s="2">
        <v>518</v>
      </c>
      <c r="R39" s="2">
        <v>0</v>
      </c>
      <c r="S39" s="2">
        <v>0</v>
      </c>
      <c r="T39" s="2">
        <v>0</v>
      </c>
      <c r="U39" s="2">
        <v>256</v>
      </c>
      <c r="V39" s="2">
        <v>0</v>
      </c>
      <c r="W39" s="2">
        <v>1711</v>
      </c>
      <c r="X39" s="2">
        <v>0</v>
      </c>
      <c r="Y39" s="2">
        <v>227</v>
      </c>
      <c r="Z39" s="2">
        <v>0</v>
      </c>
      <c r="AA39" s="1">
        <f>Q39+S39+U39+W39+Y39</f>
        <v>2712</v>
      </c>
      <c r="AB39" s="13">
        <f>R39+T39+V39+X39+Z39</f>
        <v>0</v>
      </c>
      <c r="AC39" s="14">
        <f>AA39+AB39</f>
        <v>2712</v>
      </c>
      <c r="AE39" s="3" t="s">
        <v>12</v>
      </c>
      <c r="AF39" s="2">
        <f>IFERROR(B39/Q39, "N.A.")</f>
        <v>2629.3822393822393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6450</v>
      </c>
      <c r="AK39" s="2" t="str">
        <f t="shared" si="30"/>
        <v>N.A.</v>
      </c>
      <c r="AL39" s="2">
        <f t="shared" si="30"/>
        <v>1461.2916423144361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2032.9977876106195</v>
      </c>
      <c r="AQ39" s="13" t="str">
        <f t="shared" si="30"/>
        <v>N.A.</v>
      </c>
      <c r="AR39" s="14">
        <f t="shared" si="30"/>
        <v>2032.9977876106195</v>
      </c>
    </row>
    <row r="40" spans="1:44" ht="15" customHeight="1" thickBot="1" x14ac:dyDescent="0.3">
      <c r="A40" s="3" t="s">
        <v>13</v>
      </c>
      <c r="B40" s="2">
        <v>3593060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3593060</v>
      </c>
      <c r="M40" s="13">
        <f t="shared" si="31"/>
        <v>0</v>
      </c>
      <c r="N40" s="14">
        <f t="shared" ref="N40:N42" si="32">L40+M40</f>
        <v>3593060</v>
      </c>
      <c r="P40" s="3" t="s">
        <v>13</v>
      </c>
      <c r="Q40" s="2">
        <v>1744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1744</v>
      </c>
      <c r="AB40" s="13">
        <f t="shared" si="33"/>
        <v>0</v>
      </c>
      <c r="AC40" s="14">
        <f t="shared" ref="AC40:AC42" si="34">AA40+AB40</f>
        <v>1744</v>
      </c>
      <c r="AE40" s="3" t="s">
        <v>13</v>
      </c>
      <c r="AF40" s="2">
        <f t="shared" ref="AF40:AF43" si="35">IFERROR(B40/Q40, "N.A.")</f>
        <v>2060.2408256880735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2060.2408256880735</v>
      </c>
      <c r="AQ40" s="13" t="str">
        <f t="shared" si="30"/>
        <v>N.A.</v>
      </c>
      <c r="AR40" s="14">
        <f t="shared" si="30"/>
        <v>2060.2408256880735</v>
      </c>
    </row>
    <row r="41" spans="1:44" ht="15" customHeight="1" thickBot="1" x14ac:dyDescent="0.3">
      <c r="A41" s="3" t="s">
        <v>14</v>
      </c>
      <c r="B41" s="2">
        <v>3182310</v>
      </c>
      <c r="C41" s="2">
        <v>3018000.0000000005</v>
      </c>
      <c r="D41" s="2"/>
      <c r="E41" s="2"/>
      <c r="F41" s="2"/>
      <c r="G41" s="2">
        <v>417100</v>
      </c>
      <c r="H41" s="2"/>
      <c r="I41" s="2">
        <v>941700</v>
      </c>
      <c r="J41" s="2">
        <v>0</v>
      </c>
      <c r="K41" s="2"/>
      <c r="L41" s="1">
        <f t="shared" si="31"/>
        <v>3182310</v>
      </c>
      <c r="M41" s="13">
        <f t="shared" si="31"/>
        <v>4376800</v>
      </c>
      <c r="N41" s="14">
        <f t="shared" si="32"/>
        <v>7559110</v>
      </c>
      <c r="P41" s="3" t="s">
        <v>14</v>
      </c>
      <c r="Q41" s="2">
        <v>962</v>
      </c>
      <c r="R41" s="2">
        <v>933</v>
      </c>
      <c r="S41" s="2">
        <v>0</v>
      </c>
      <c r="T41" s="2">
        <v>0</v>
      </c>
      <c r="U41" s="2">
        <v>0</v>
      </c>
      <c r="V41" s="2">
        <v>97</v>
      </c>
      <c r="W41" s="2">
        <v>0</v>
      </c>
      <c r="X41" s="2">
        <v>446</v>
      </c>
      <c r="Y41" s="2">
        <v>768</v>
      </c>
      <c r="Z41" s="2">
        <v>0</v>
      </c>
      <c r="AA41" s="1">
        <f t="shared" si="33"/>
        <v>1730</v>
      </c>
      <c r="AB41" s="13">
        <f t="shared" si="33"/>
        <v>1476</v>
      </c>
      <c r="AC41" s="14">
        <f t="shared" si="34"/>
        <v>3206</v>
      </c>
      <c r="AE41" s="3" t="s">
        <v>14</v>
      </c>
      <c r="AF41" s="2">
        <f t="shared" si="35"/>
        <v>3308.0145530145528</v>
      </c>
      <c r="AG41" s="2">
        <f t="shared" si="30"/>
        <v>3234.7266881028945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>
        <f t="shared" si="30"/>
        <v>2111.4349775784754</v>
      </c>
      <c r="AN41" s="2">
        <f t="shared" si="30"/>
        <v>0</v>
      </c>
      <c r="AO41" s="2" t="str">
        <f t="shared" si="30"/>
        <v>N.A.</v>
      </c>
      <c r="AP41" s="15">
        <f t="shared" si="30"/>
        <v>1839.4855491329479</v>
      </c>
      <c r="AQ41" s="13">
        <f t="shared" si="30"/>
        <v>2965.311653116531</v>
      </c>
      <c r="AR41" s="14">
        <f t="shared" si="30"/>
        <v>2357.800998128509</v>
      </c>
    </row>
    <row r="42" spans="1:44" ht="15" customHeight="1" thickBot="1" x14ac:dyDescent="0.3">
      <c r="A42" s="3" t="s">
        <v>15</v>
      </c>
      <c r="B42" s="2">
        <v>565020</v>
      </c>
      <c r="C42" s="2"/>
      <c r="D42" s="2"/>
      <c r="E42" s="2"/>
      <c r="F42" s="2"/>
      <c r="G42" s="2"/>
      <c r="H42" s="2">
        <v>976100</v>
      </c>
      <c r="I42" s="2"/>
      <c r="J42" s="2"/>
      <c r="K42" s="2"/>
      <c r="L42" s="1">
        <f t="shared" si="31"/>
        <v>1541120</v>
      </c>
      <c r="M42" s="13">
        <f t="shared" si="31"/>
        <v>0</v>
      </c>
      <c r="N42" s="14">
        <f t="shared" si="32"/>
        <v>1541120</v>
      </c>
      <c r="P42" s="3" t="s">
        <v>15</v>
      </c>
      <c r="Q42" s="2">
        <v>219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227</v>
      </c>
      <c r="X42" s="2">
        <v>0</v>
      </c>
      <c r="Y42" s="2">
        <v>0</v>
      </c>
      <c r="Z42" s="2">
        <v>0</v>
      </c>
      <c r="AA42" s="1">
        <f t="shared" si="33"/>
        <v>446</v>
      </c>
      <c r="AB42" s="13">
        <f t="shared" si="33"/>
        <v>0</v>
      </c>
      <c r="AC42" s="14">
        <f t="shared" si="34"/>
        <v>446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4300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3455.4260089686099</v>
      </c>
      <c r="AQ42" s="13" t="str">
        <f t="shared" si="30"/>
        <v>N.A.</v>
      </c>
      <c r="AR42" s="14">
        <f t="shared" si="30"/>
        <v>3455.4260089686099</v>
      </c>
    </row>
    <row r="43" spans="1:44" ht="15" customHeight="1" thickBot="1" x14ac:dyDescent="0.3">
      <c r="A43" s="4" t="s">
        <v>16</v>
      </c>
      <c r="B43" s="2">
        <v>8702410.0000000019</v>
      </c>
      <c r="C43" s="2">
        <v>3018000.0000000005</v>
      </c>
      <c r="D43" s="2"/>
      <c r="E43" s="2"/>
      <c r="F43" s="2">
        <v>1651200</v>
      </c>
      <c r="G43" s="2">
        <v>417100</v>
      </c>
      <c r="H43" s="2">
        <v>3476369.9999999995</v>
      </c>
      <c r="I43" s="2">
        <v>941700</v>
      </c>
      <c r="J43" s="2">
        <v>0</v>
      </c>
      <c r="K43" s="2"/>
      <c r="L43" s="1">
        <f t="shared" ref="L43" si="36">B43+D43+F43+H43+J43</f>
        <v>13829980.000000002</v>
      </c>
      <c r="M43" s="13">
        <f t="shared" ref="M43" si="37">C43+E43+G43+I43+K43</f>
        <v>4376800</v>
      </c>
      <c r="N43" s="21">
        <f t="shared" ref="N43" si="38">L43+M43</f>
        <v>18206780</v>
      </c>
      <c r="P43" s="4" t="s">
        <v>16</v>
      </c>
      <c r="Q43" s="2">
        <v>3443</v>
      </c>
      <c r="R43" s="2">
        <v>933</v>
      </c>
      <c r="S43" s="2">
        <v>0</v>
      </c>
      <c r="T43" s="2">
        <v>0</v>
      </c>
      <c r="U43" s="2">
        <v>256</v>
      </c>
      <c r="V43" s="2">
        <v>97</v>
      </c>
      <c r="W43" s="2">
        <v>1938</v>
      </c>
      <c r="X43" s="2">
        <v>446</v>
      </c>
      <c r="Y43" s="2">
        <v>995</v>
      </c>
      <c r="Z43" s="2">
        <v>0</v>
      </c>
      <c r="AA43" s="1">
        <f t="shared" ref="AA43" si="39">Q43+S43+U43+W43+Y43</f>
        <v>6632</v>
      </c>
      <c r="AB43" s="13">
        <f t="shared" ref="AB43" si="40">R43+T43+V43+X43+Z43</f>
        <v>1476</v>
      </c>
      <c r="AC43" s="21">
        <f t="shared" ref="AC43" si="41">AA43+AB43</f>
        <v>8108</v>
      </c>
      <c r="AE43" s="4" t="s">
        <v>16</v>
      </c>
      <c r="AF43" s="2">
        <f t="shared" si="35"/>
        <v>2527.5660760964279</v>
      </c>
      <c r="AG43" s="2">
        <f t="shared" si="30"/>
        <v>3234.7266881028945</v>
      </c>
      <c r="AH43" s="2" t="str">
        <f t="shared" si="30"/>
        <v>N.A.</v>
      </c>
      <c r="AI43" s="2" t="str">
        <f t="shared" si="30"/>
        <v>N.A.</v>
      </c>
      <c r="AJ43" s="2">
        <f t="shared" si="30"/>
        <v>6450</v>
      </c>
      <c r="AK43" s="2">
        <f t="shared" si="30"/>
        <v>4300</v>
      </c>
      <c r="AL43" s="2">
        <f t="shared" si="30"/>
        <v>1793.7925696594425</v>
      </c>
      <c r="AM43" s="2">
        <f t="shared" si="30"/>
        <v>2111.4349775784754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2085.3407720144755</v>
      </c>
      <c r="AQ43" s="13">
        <f t="shared" ref="AQ43" si="43">IFERROR(M43/AB43, "N.A.")</f>
        <v>2965.311653116531</v>
      </c>
      <c r="AR43" s="14">
        <f t="shared" ref="AR43" si="44">IFERROR(N43/AC43, "N.A.")</f>
        <v>2245.5328071040949</v>
      </c>
    </row>
    <row r="44" spans="1:44" ht="15" customHeight="1" thickBot="1" x14ac:dyDescent="0.3">
      <c r="A44" s="5" t="s">
        <v>0</v>
      </c>
      <c r="B44" s="42">
        <f>B43+C43</f>
        <v>11720410.000000002</v>
      </c>
      <c r="C44" s="43"/>
      <c r="D44" s="42">
        <f>D43+E43</f>
        <v>0</v>
      </c>
      <c r="E44" s="43"/>
      <c r="F44" s="42">
        <f>F43+G43</f>
        <v>2068300</v>
      </c>
      <c r="G44" s="43"/>
      <c r="H44" s="42">
        <f>H43+I43</f>
        <v>4418070</v>
      </c>
      <c r="I44" s="43"/>
      <c r="J44" s="42">
        <f>J43+K43</f>
        <v>0</v>
      </c>
      <c r="K44" s="43"/>
      <c r="L44" s="42">
        <f>L43+M43</f>
        <v>18206780</v>
      </c>
      <c r="M44" s="46"/>
      <c r="N44" s="22">
        <f>B44+D44+F44+H44+J44</f>
        <v>18206780</v>
      </c>
      <c r="P44" s="5" t="s">
        <v>0</v>
      </c>
      <c r="Q44" s="42">
        <f>Q43+R43</f>
        <v>4376</v>
      </c>
      <c r="R44" s="43"/>
      <c r="S44" s="42">
        <f>S43+T43</f>
        <v>0</v>
      </c>
      <c r="T44" s="43"/>
      <c r="U44" s="42">
        <f>U43+V43</f>
        <v>353</v>
      </c>
      <c r="V44" s="43"/>
      <c r="W44" s="42">
        <f>W43+X43</f>
        <v>2384</v>
      </c>
      <c r="X44" s="43"/>
      <c r="Y44" s="42">
        <f>Y43+Z43</f>
        <v>995</v>
      </c>
      <c r="Z44" s="43"/>
      <c r="AA44" s="42">
        <f>AA43+AB43</f>
        <v>8108</v>
      </c>
      <c r="AB44" s="46"/>
      <c r="AC44" s="22">
        <f>Q44+S44+U44+W44+Y44</f>
        <v>8108</v>
      </c>
      <c r="AE44" s="5" t="s">
        <v>0</v>
      </c>
      <c r="AF44" s="44">
        <f>IFERROR(B44/Q44,"N.A.")</f>
        <v>2678.3386654478982</v>
      </c>
      <c r="AG44" s="45"/>
      <c r="AH44" s="44" t="str">
        <f>IFERROR(D44/S44,"N.A.")</f>
        <v>N.A.</v>
      </c>
      <c r="AI44" s="45"/>
      <c r="AJ44" s="44">
        <f>IFERROR(F44/U44,"N.A.")</f>
        <v>5859.2067988668559</v>
      </c>
      <c r="AK44" s="45"/>
      <c r="AL44" s="44">
        <f>IFERROR(H44/W44,"N.A.")</f>
        <v>1853.2172818791946</v>
      </c>
      <c r="AM44" s="45"/>
      <c r="AN44" s="44">
        <f>IFERROR(J44/Y44,"N.A.")</f>
        <v>0</v>
      </c>
      <c r="AO44" s="45"/>
      <c r="AP44" s="44">
        <f>IFERROR(L44/AA44,"N.A.")</f>
        <v>2245.5328071040949</v>
      </c>
      <c r="AQ44" s="45"/>
      <c r="AR44" s="16">
        <f>IFERROR(N44/AC44, "N.A.")</f>
        <v>2245.5328071040949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3935720.0000000005</v>
      </c>
      <c r="C15" s="2"/>
      <c r="D15" s="2"/>
      <c r="E15" s="2"/>
      <c r="F15" s="2">
        <v>734440</v>
      </c>
      <c r="G15" s="2"/>
      <c r="H15" s="2">
        <v>3166144</v>
      </c>
      <c r="I15" s="2"/>
      <c r="J15" s="2">
        <v>0</v>
      </c>
      <c r="K15" s="2"/>
      <c r="L15" s="1">
        <f>B15+D15+F15+H15+J15</f>
        <v>7836304</v>
      </c>
      <c r="M15" s="13">
        <f>C15+E15+G15+I15+K15</f>
        <v>0</v>
      </c>
      <c r="N15" s="14">
        <f>L15+M15</f>
        <v>7836304</v>
      </c>
      <c r="P15" s="3" t="s">
        <v>12</v>
      </c>
      <c r="Q15" s="2">
        <v>976</v>
      </c>
      <c r="R15" s="2">
        <v>0</v>
      </c>
      <c r="S15" s="2">
        <v>0</v>
      </c>
      <c r="T15" s="2">
        <v>0</v>
      </c>
      <c r="U15" s="2">
        <v>244</v>
      </c>
      <c r="V15" s="2">
        <v>0</v>
      </c>
      <c r="W15" s="2">
        <v>1464</v>
      </c>
      <c r="X15" s="2">
        <v>0</v>
      </c>
      <c r="Y15" s="2">
        <v>488</v>
      </c>
      <c r="Z15" s="2">
        <v>0</v>
      </c>
      <c r="AA15" s="1">
        <f>Q15+S15+U15+W15+Y15</f>
        <v>3172</v>
      </c>
      <c r="AB15" s="13">
        <f>R15+T15+V15+X15+Z15</f>
        <v>0</v>
      </c>
      <c r="AC15" s="14">
        <f>AA15+AB15</f>
        <v>3172</v>
      </c>
      <c r="AE15" s="3" t="s">
        <v>12</v>
      </c>
      <c r="AF15" s="2">
        <f>IFERROR(B15/Q15, "N.A.")</f>
        <v>4032.5000000000005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3010</v>
      </c>
      <c r="AK15" s="2" t="str">
        <f t="shared" si="0"/>
        <v>N.A.</v>
      </c>
      <c r="AL15" s="2">
        <f t="shared" si="0"/>
        <v>2162.6666666666665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2470.4615384615386</v>
      </c>
      <c r="AQ15" s="13" t="str">
        <f t="shared" si="0"/>
        <v>N.A.</v>
      </c>
      <c r="AR15" s="14">
        <f t="shared" si="0"/>
        <v>2470.4615384615386</v>
      </c>
    </row>
    <row r="16" spans="1:44" ht="15" customHeight="1" thickBot="1" x14ac:dyDescent="0.3">
      <c r="A16" s="3" t="s">
        <v>13</v>
      </c>
      <c r="B16" s="2">
        <v>2476112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2476112</v>
      </c>
      <c r="M16" s="13">
        <f t="shared" si="1"/>
        <v>0</v>
      </c>
      <c r="N16" s="14">
        <f t="shared" ref="N16:N18" si="2">L16+M16</f>
        <v>2476112</v>
      </c>
      <c r="P16" s="3" t="s">
        <v>13</v>
      </c>
      <c r="Q16" s="2">
        <v>732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732</v>
      </c>
      <c r="AB16" s="13">
        <f t="shared" si="3"/>
        <v>0</v>
      </c>
      <c r="AC16" s="14">
        <f t="shared" ref="AC16:AC18" si="4">AA16+AB16</f>
        <v>732</v>
      </c>
      <c r="AE16" s="3" t="s">
        <v>13</v>
      </c>
      <c r="AF16" s="2">
        <f t="shared" ref="AF16:AF19" si="5">IFERROR(B16/Q16, "N.A.")</f>
        <v>3382.6666666666665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3382.6666666666665</v>
      </c>
      <c r="AQ16" s="13" t="str">
        <f t="shared" si="0"/>
        <v>N.A.</v>
      </c>
      <c r="AR16" s="14">
        <f t="shared" si="0"/>
        <v>3382.6666666666665</v>
      </c>
    </row>
    <row r="17" spans="1:44" ht="15" customHeight="1" thickBot="1" x14ac:dyDescent="0.3">
      <c r="A17" s="3" t="s">
        <v>14</v>
      </c>
      <c r="B17" s="2">
        <v>11604640</v>
      </c>
      <c r="C17" s="2">
        <v>7320000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11604640</v>
      </c>
      <c r="M17" s="13">
        <f t="shared" si="1"/>
        <v>7320000</v>
      </c>
      <c r="N17" s="14">
        <f t="shared" si="2"/>
        <v>18924640</v>
      </c>
      <c r="P17" s="3" t="s">
        <v>14</v>
      </c>
      <c r="Q17" s="2">
        <v>1464</v>
      </c>
      <c r="R17" s="2">
        <v>488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1464</v>
      </c>
      <c r="AB17" s="13">
        <f t="shared" si="3"/>
        <v>488</v>
      </c>
      <c r="AC17" s="14">
        <f t="shared" si="4"/>
        <v>1952</v>
      </c>
      <c r="AE17" s="3" t="s">
        <v>14</v>
      </c>
      <c r="AF17" s="2">
        <f t="shared" si="5"/>
        <v>7926.666666666667</v>
      </c>
      <c r="AG17" s="2">
        <f t="shared" si="0"/>
        <v>15000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7926.666666666667</v>
      </c>
      <c r="AQ17" s="13">
        <f t="shared" si="0"/>
        <v>15000</v>
      </c>
      <c r="AR17" s="14">
        <f t="shared" si="0"/>
        <v>9695</v>
      </c>
    </row>
    <row r="18" spans="1:44" ht="15" customHeight="1" thickBot="1" x14ac:dyDescent="0.3">
      <c r="A18" s="3" t="s">
        <v>15</v>
      </c>
      <c r="B18" s="2">
        <v>3557520</v>
      </c>
      <c r="C18" s="2"/>
      <c r="D18" s="2"/>
      <c r="E18" s="2"/>
      <c r="F18" s="2"/>
      <c r="G18" s="2">
        <v>6085360</v>
      </c>
      <c r="H18" s="2">
        <v>20888840</v>
      </c>
      <c r="I18" s="2"/>
      <c r="J18" s="2">
        <v>0</v>
      </c>
      <c r="K18" s="2"/>
      <c r="L18" s="1">
        <f t="shared" si="1"/>
        <v>24446360</v>
      </c>
      <c r="M18" s="13">
        <f t="shared" si="1"/>
        <v>6085360</v>
      </c>
      <c r="N18" s="14">
        <f t="shared" si="2"/>
        <v>30531720</v>
      </c>
      <c r="P18" s="3" t="s">
        <v>15</v>
      </c>
      <c r="Q18" s="2">
        <v>488</v>
      </c>
      <c r="R18" s="2">
        <v>0</v>
      </c>
      <c r="S18" s="2">
        <v>0</v>
      </c>
      <c r="T18" s="2">
        <v>0</v>
      </c>
      <c r="U18" s="2">
        <v>0</v>
      </c>
      <c r="V18" s="2">
        <v>732</v>
      </c>
      <c r="W18" s="2">
        <v>1464</v>
      </c>
      <c r="X18" s="2">
        <v>0</v>
      </c>
      <c r="Y18" s="2">
        <v>732</v>
      </c>
      <c r="Z18" s="2">
        <v>0</v>
      </c>
      <c r="AA18" s="1">
        <f t="shared" si="3"/>
        <v>2684</v>
      </c>
      <c r="AB18" s="13">
        <f t="shared" si="3"/>
        <v>732</v>
      </c>
      <c r="AC18" s="21">
        <f t="shared" si="4"/>
        <v>3416</v>
      </c>
      <c r="AE18" s="3" t="s">
        <v>15</v>
      </c>
      <c r="AF18" s="2">
        <f t="shared" si="5"/>
        <v>7290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8313.3333333333339</v>
      </c>
      <c r="AL18" s="2">
        <f t="shared" si="0"/>
        <v>14268.333333333334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9108.181818181818</v>
      </c>
      <c r="AQ18" s="13">
        <f t="shared" si="0"/>
        <v>8313.3333333333339</v>
      </c>
      <c r="AR18" s="14">
        <f t="shared" si="0"/>
        <v>8937.8571428571431</v>
      </c>
    </row>
    <row r="19" spans="1:44" ht="15" customHeight="1" thickBot="1" x14ac:dyDescent="0.3">
      <c r="A19" s="4" t="s">
        <v>16</v>
      </c>
      <c r="B19" s="2">
        <v>21573992</v>
      </c>
      <c r="C19" s="2">
        <v>7320000</v>
      </c>
      <c r="D19" s="2"/>
      <c r="E19" s="2"/>
      <c r="F19" s="2">
        <v>734440</v>
      </c>
      <c r="G19" s="2">
        <v>6085360</v>
      </c>
      <c r="H19" s="2">
        <v>24054984.000000004</v>
      </c>
      <c r="I19" s="2"/>
      <c r="J19" s="2">
        <v>0</v>
      </c>
      <c r="K19" s="2"/>
      <c r="L19" s="1">
        <f t="shared" ref="L19" si="6">B19+D19+F19+H19+J19</f>
        <v>46363416</v>
      </c>
      <c r="M19" s="13">
        <f t="shared" ref="M19" si="7">C19+E19+G19+I19+K19</f>
        <v>13405360</v>
      </c>
      <c r="N19" s="21">
        <f t="shared" ref="N19" si="8">L19+M19</f>
        <v>59768776</v>
      </c>
      <c r="P19" s="4" t="s">
        <v>16</v>
      </c>
      <c r="Q19" s="2">
        <v>3660</v>
      </c>
      <c r="R19" s="2">
        <v>488</v>
      </c>
      <c r="S19" s="2">
        <v>0</v>
      </c>
      <c r="T19" s="2">
        <v>0</v>
      </c>
      <c r="U19" s="2">
        <v>244</v>
      </c>
      <c r="V19" s="2">
        <v>732</v>
      </c>
      <c r="W19" s="2">
        <v>2928</v>
      </c>
      <c r="X19" s="2">
        <v>0</v>
      </c>
      <c r="Y19" s="2">
        <v>1220</v>
      </c>
      <c r="Z19" s="2">
        <v>0</v>
      </c>
      <c r="AA19" s="1">
        <f t="shared" ref="AA19" si="9">Q19+S19+U19+W19+Y19</f>
        <v>8052</v>
      </c>
      <c r="AB19" s="13">
        <f t="shared" ref="AB19" si="10">R19+T19+V19+X19+Z19</f>
        <v>1220</v>
      </c>
      <c r="AC19" s="14">
        <f t="shared" ref="AC19" si="11">AA19+AB19</f>
        <v>9272</v>
      </c>
      <c r="AE19" s="4" t="s">
        <v>16</v>
      </c>
      <c r="AF19" s="2">
        <f t="shared" si="5"/>
        <v>5894.5333333333338</v>
      </c>
      <c r="AG19" s="2">
        <f t="shared" si="0"/>
        <v>15000</v>
      </c>
      <c r="AH19" s="2" t="str">
        <f t="shared" si="0"/>
        <v>N.A.</v>
      </c>
      <c r="AI19" s="2" t="str">
        <f t="shared" si="0"/>
        <v>N.A.</v>
      </c>
      <c r="AJ19" s="2">
        <f t="shared" si="0"/>
        <v>3010</v>
      </c>
      <c r="AK19" s="2">
        <f t="shared" si="0"/>
        <v>8313.3333333333339</v>
      </c>
      <c r="AL19" s="2">
        <f t="shared" si="0"/>
        <v>8215.5000000000018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5758</v>
      </c>
      <c r="AQ19" s="13">
        <f t="shared" ref="AQ19" si="13">IFERROR(M19/AB19, "N.A.")</f>
        <v>10988</v>
      </c>
      <c r="AR19" s="14">
        <f t="shared" ref="AR19" si="14">IFERROR(N19/AC19, "N.A.")</f>
        <v>6446.1578947368425</v>
      </c>
    </row>
    <row r="20" spans="1:44" ht="15" customHeight="1" thickBot="1" x14ac:dyDescent="0.3">
      <c r="A20" s="5" t="s">
        <v>0</v>
      </c>
      <c r="B20" s="42">
        <f>B19+C19</f>
        <v>28893992</v>
      </c>
      <c r="C20" s="43"/>
      <c r="D20" s="42">
        <f>D19+E19</f>
        <v>0</v>
      </c>
      <c r="E20" s="43"/>
      <c r="F20" s="42">
        <f>F19+G19</f>
        <v>6819800</v>
      </c>
      <c r="G20" s="43"/>
      <c r="H20" s="42">
        <f>H19+I19</f>
        <v>24054984.000000004</v>
      </c>
      <c r="I20" s="43"/>
      <c r="J20" s="42">
        <f>J19+K19</f>
        <v>0</v>
      </c>
      <c r="K20" s="43"/>
      <c r="L20" s="42">
        <f>L19+M19</f>
        <v>59768776</v>
      </c>
      <c r="M20" s="46"/>
      <c r="N20" s="22">
        <f>B20+D20+F20+H20+J20</f>
        <v>59768776</v>
      </c>
      <c r="P20" s="5" t="s">
        <v>0</v>
      </c>
      <c r="Q20" s="42">
        <f>Q19+R19</f>
        <v>4148</v>
      </c>
      <c r="R20" s="43"/>
      <c r="S20" s="42">
        <f>S19+T19</f>
        <v>0</v>
      </c>
      <c r="T20" s="43"/>
      <c r="U20" s="42">
        <f>U19+V19</f>
        <v>976</v>
      </c>
      <c r="V20" s="43"/>
      <c r="W20" s="42">
        <f>W19+X19</f>
        <v>2928</v>
      </c>
      <c r="X20" s="43"/>
      <c r="Y20" s="42">
        <f>Y19+Z19</f>
        <v>1220</v>
      </c>
      <c r="Z20" s="43"/>
      <c r="AA20" s="42">
        <f>AA19+AB19</f>
        <v>9272</v>
      </c>
      <c r="AB20" s="43"/>
      <c r="AC20" s="23">
        <f>Q20+S20+U20+W20+Y20</f>
        <v>9272</v>
      </c>
      <c r="AE20" s="5" t="s">
        <v>0</v>
      </c>
      <c r="AF20" s="44">
        <f>IFERROR(B20/Q20,"N.A.")</f>
        <v>6965.7647058823532</v>
      </c>
      <c r="AG20" s="45"/>
      <c r="AH20" s="44" t="str">
        <f>IFERROR(D20/S20,"N.A.")</f>
        <v>N.A.</v>
      </c>
      <c r="AI20" s="45"/>
      <c r="AJ20" s="44">
        <f>IFERROR(F20/U20,"N.A.")</f>
        <v>6987.5</v>
      </c>
      <c r="AK20" s="45"/>
      <c r="AL20" s="44">
        <f>IFERROR(H20/W20,"N.A.")</f>
        <v>8215.5000000000018</v>
      </c>
      <c r="AM20" s="45"/>
      <c r="AN20" s="44">
        <f>IFERROR(J20/Y20,"N.A.")</f>
        <v>0</v>
      </c>
      <c r="AO20" s="45"/>
      <c r="AP20" s="44">
        <f>IFERROR(L20/AA20,"N.A.")</f>
        <v>6446.1578947368425</v>
      </c>
      <c r="AQ20" s="45"/>
      <c r="AR20" s="16">
        <f>IFERROR(N20/AC20, "N.A.")</f>
        <v>6446.1578947368425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951600</v>
      </c>
      <c r="C27" s="2"/>
      <c r="D27" s="2"/>
      <c r="E27" s="2"/>
      <c r="F27" s="2"/>
      <c r="G27" s="2"/>
      <c r="H27" s="2">
        <v>2025200.0000000002</v>
      </c>
      <c r="I27" s="2"/>
      <c r="J27" s="2"/>
      <c r="K27" s="2"/>
      <c r="L27" s="1">
        <f>B27+D27+F27+H27+J27</f>
        <v>2976800</v>
      </c>
      <c r="M27" s="13">
        <f>C27+E27+G27+I27+K27</f>
        <v>0</v>
      </c>
      <c r="N27" s="14">
        <f>L27+M27</f>
        <v>2976800</v>
      </c>
      <c r="P27" s="3" t="s">
        <v>12</v>
      </c>
      <c r="Q27" s="2">
        <v>244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732</v>
      </c>
      <c r="X27" s="2">
        <v>0</v>
      </c>
      <c r="Y27" s="2">
        <v>0</v>
      </c>
      <c r="Z27" s="2">
        <v>0</v>
      </c>
      <c r="AA27" s="1">
        <f>Q27+S27+U27+W27+Y27</f>
        <v>976</v>
      </c>
      <c r="AB27" s="13">
        <f>R27+T27+V27+X27+Z27</f>
        <v>0</v>
      </c>
      <c r="AC27" s="14">
        <f>AA27+AB27</f>
        <v>976</v>
      </c>
      <c r="AE27" s="3" t="s">
        <v>12</v>
      </c>
      <c r="AF27" s="2">
        <f>IFERROR(B27/Q27, "N.A.")</f>
        <v>3900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2766.666666666667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3050</v>
      </c>
      <c r="AQ27" s="13" t="str">
        <f t="shared" si="15"/>
        <v>N.A.</v>
      </c>
      <c r="AR27" s="14">
        <f t="shared" si="15"/>
        <v>3050</v>
      </c>
    </row>
    <row r="28" spans="1:44" ht="15" customHeight="1" thickBot="1" x14ac:dyDescent="0.3">
      <c r="A28" s="3" t="s">
        <v>13</v>
      </c>
      <c r="B28" s="2">
        <v>2203320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2203320</v>
      </c>
      <c r="M28" s="13">
        <f t="shared" si="16"/>
        <v>0</v>
      </c>
      <c r="N28" s="14">
        <f t="shared" ref="N28:N30" si="17">L28+M28</f>
        <v>2203320</v>
      </c>
      <c r="P28" s="3" t="s">
        <v>13</v>
      </c>
      <c r="Q28" s="2">
        <v>488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488</v>
      </c>
      <c r="AB28" s="13">
        <f t="shared" si="18"/>
        <v>0</v>
      </c>
      <c r="AC28" s="14">
        <f t="shared" ref="AC28:AC30" si="19">AA28+AB28</f>
        <v>488</v>
      </c>
      <c r="AE28" s="3" t="s">
        <v>13</v>
      </c>
      <c r="AF28" s="2">
        <f t="shared" ref="AF28:AF31" si="20">IFERROR(B28/Q28, "N.A.")</f>
        <v>4515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4515</v>
      </c>
      <c r="AQ28" s="13" t="str">
        <f t="shared" si="15"/>
        <v>N.A.</v>
      </c>
      <c r="AR28" s="14">
        <f t="shared" si="15"/>
        <v>4515</v>
      </c>
    </row>
    <row r="29" spans="1:44" ht="15" customHeight="1" thickBot="1" x14ac:dyDescent="0.3">
      <c r="A29" s="3" t="s">
        <v>14</v>
      </c>
      <c r="B29" s="2">
        <v>8979200</v>
      </c>
      <c r="C29" s="2">
        <v>3904000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8979200</v>
      </c>
      <c r="M29" s="13">
        <f t="shared" si="16"/>
        <v>3904000</v>
      </c>
      <c r="N29" s="14">
        <f t="shared" si="17"/>
        <v>12883200</v>
      </c>
      <c r="P29" s="3" t="s">
        <v>14</v>
      </c>
      <c r="Q29" s="2">
        <v>976</v>
      </c>
      <c r="R29" s="2">
        <v>244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976</v>
      </c>
      <c r="AB29" s="13">
        <f t="shared" si="18"/>
        <v>244</v>
      </c>
      <c r="AC29" s="14">
        <f t="shared" si="19"/>
        <v>1220</v>
      </c>
      <c r="AE29" s="3" t="s">
        <v>14</v>
      </c>
      <c r="AF29" s="2">
        <f t="shared" si="20"/>
        <v>9200</v>
      </c>
      <c r="AG29" s="2">
        <f t="shared" si="15"/>
        <v>16000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9200</v>
      </c>
      <c r="AQ29" s="13">
        <f t="shared" si="15"/>
        <v>16000</v>
      </c>
      <c r="AR29" s="14">
        <f t="shared" si="15"/>
        <v>10560</v>
      </c>
    </row>
    <row r="30" spans="1:44" ht="15" customHeight="1" thickBot="1" x14ac:dyDescent="0.3">
      <c r="A30" s="3" t="s">
        <v>15</v>
      </c>
      <c r="B30" s="2">
        <v>3557520</v>
      </c>
      <c r="C30" s="2"/>
      <c r="D30" s="2"/>
      <c r="E30" s="2"/>
      <c r="F30" s="2"/>
      <c r="G30" s="2">
        <v>6085360</v>
      </c>
      <c r="H30" s="2">
        <v>20669240</v>
      </c>
      <c r="I30" s="2"/>
      <c r="J30" s="2"/>
      <c r="K30" s="2"/>
      <c r="L30" s="1">
        <f t="shared" si="16"/>
        <v>24226760</v>
      </c>
      <c r="M30" s="13">
        <f t="shared" si="16"/>
        <v>6085360</v>
      </c>
      <c r="N30" s="14">
        <f t="shared" si="17"/>
        <v>30312120</v>
      </c>
      <c r="P30" s="3" t="s">
        <v>15</v>
      </c>
      <c r="Q30" s="2">
        <v>488</v>
      </c>
      <c r="R30" s="2">
        <v>0</v>
      </c>
      <c r="S30" s="2">
        <v>0</v>
      </c>
      <c r="T30" s="2">
        <v>0</v>
      </c>
      <c r="U30" s="2">
        <v>0</v>
      </c>
      <c r="V30" s="2">
        <v>732</v>
      </c>
      <c r="W30" s="2">
        <v>1220</v>
      </c>
      <c r="X30" s="2">
        <v>0</v>
      </c>
      <c r="Y30" s="2">
        <v>0</v>
      </c>
      <c r="Z30" s="2">
        <v>0</v>
      </c>
      <c r="AA30" s="1">
        <f t="shared" si="18"/>
        <v>1708</v>
      </c>
      <c r="AB30" s="13">
        <f t="shared" si="18"/>
        <v>732</v>
      </c>
      <c r="AC30" s="21">
        <f t="shared" si="19"/>
        <v>2440</v>
      </c>
      <c r="AE30" s="3" t="s">
        <v>15</v>
      </c>
      <c r="AF30" s="2">
        <f t="shared" si="20"/>
        <v>7290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8313.3333333333339</v>
      </c>
      <c r="AL30" s="2">
        <f t="shared" si="15"/>
        <v>16942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14184.285714285714</v>
      </c>
      <c r="AQ30" s="13">
        <f t="shared" si="15"/>
        <v>8313.3333333333339</v>
      </c>
      <c r="AR30" s="14">
        <f t="shared" si="15"/>
        <v>12423</v>
      </c>
    </row>
    <row r="31" spans="1:44" ht="15" customHeight="1" thickBot="1" x14ac:dyDescent="0.3">
      <c r="A31" s="4" t="s">
        <v>16</v>
      </c>
      <c r="B31" s="2">
        <v>15691640</v>
      </c>
      <c r="C31" s="2">
        <v>3904000</v>
      </c>
      <c r="D31" s="2"/>
      <c r="E31" s="2"/>
      <c r="F31" s="2"/>
      <c r="G31" s="2">
        <v>6085360</v>
      </c>
      <c r="H31" s="2">
        <v>22694440</v>
      </c>
      <c r="I31" s="2"/>
      <c r="J31" s="2"/>
      <c r="K31" s="2"/>
      <c r="L31" s="1">
        <f t="shared" ref="L31" si="21">B31+D31+F31+H31+J31</f>
        <v>38386080</v>
      </c>
      <c r="M31" s="13">
        <f t="shared" ref="M31" si="22">C31+E31+G31+I31+K31</f>
        <v>9989360</v>
      </c>
      <c r="N31" s="21">
        <f t="shared" ref="N31" si="23">L31+M31</f>
        <v>48375440</v>
      </c>
      <c r="P31" s="4" t="s">
        <v>16</v>
      </c>
      <c r="Q31" s="2">
        <v>2196</v>
      </c>
      <c r="R31" s="2">
        <v>244</v>
      </c>
      <c r="S31" s="2">
        <v>0</v>
      </c>
      <c r="T31" s="2">
        <v>0</v>
      </c>
      <c r="U31" s="2">
        <v>0</v>
      </c>
      <c r="V31" s="2">
        <v>732</v>
      </c>
      <c r="W31" s="2">
        <v>1952</v>
      </c>
      <c r="X31" s="2">
        <v>0</v>
      </c>
      <c r="Y31" s="2">
        <v>0</v>
      </c>
      <c r="Z31" s="2">
        <v>0</v>
      </c>
      <c r="AA31" s="1">
        <f t="shared" ref="AA31" si="24">Q31+S31+U31+W31+Y31</f>
        <v>4148</v>
      </c>
      <c r="AB31" s="13">
        <f t="shared" ref="AB31" si="25">R31+T31+V31+X31+Z31</f>
        <v>976</v>
      </c>
      <c r="AC31" s="14">
        <f t="shared" ref="AC31" si="26">AA31+AB31</f>
        <v>5124</v>
      </c>
      <c r="AE31" s="4" t="s">
        <v>16</v>
      </c>
      <c r="AF31" s="2">
        <f t="shared" si="20"/>
        <v>7145.5555555555557</v>
      </c>
      <c r="AG31" s="2">
        <f t="shared" si="15"/>
        <v>16000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>
        <f t="shared" si="15"/>
        <v>8313.3333333333339</v>
      </c>
      <c r="AL31" s="2">
        <f t="shared" si="15"/>
        <v>11626.25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9254.1176470588234</v>
      </c>
      <c r="AQ31" s="13">
        <f t="shared" ref="AQ31" si="28">IFERROR(M31/AB31, "N.A.")</f>
        <v>10235</v>
      </c>
      <c r="AR31" s="14">
        <f t="shared" ref="AR31" si="29">IFERROR(N31/AC31, "N.A.")</f>
        <v>9440.9523809523816</v>
      </c>
    </row>
    <row r="32" spans="1:44" ht="15" customHeight="1" thickBot="1" x14ac:dyDescent="0.3">
      <c r="A32" s="5" t="s">
        <v>0</v>
      </c>
      <c r="B32" s="42">
        <f>B31+C31</f>
        <v>19595640</v>
      </c>
      <c r="C32" s="43"/>
      <c r="D32" s="42">
        <f>D31+E31</f>
        <v>0</v>
      </c>
      <c r="E32" s="43"/>
      <c r="F32" s="42">
        <f>F31+G31</f>
        <v>6085360</v>
      </c>
      <c r="G32" s="43"/>
      <c r="H32" s="42">
        <f>H31+I31</f>
        <v>22694440</v>
      </c>
      <c r="I32" s="43"/>
      <c r="J32" s="42">
        <f>J31+K31</f>
        <v>0</v>
      </c>
      <c r="K32" s="43"/>
      <c r="L32" s="42">
        <f>L31+M31</f>
        <v>48375440</v>
      </c>
      <c r="M32" s="46"/>
      <c r="N32" s="22">
        <f>B32+D32+F32+H32+J32</f>
        <v>48375440</v>
      </c>
      <c r="P32" s="5" t="s">
        <v>0</v>
      </c>
      <c r="Q32" s="42">
        <f>Q31+R31</f>
        <v>2440</v>
      </c>
      <c r="R32" s="43"/>
      <c r="S32" s="42">
        <f>S31+T31</f>
        <v>0</v>
      </c>
      <c r="T32" s="43"/>
      <c r="U32" s="42">
        <f>U31+V31</f>
        <v>732</v>
      </c>
      <c r="V32" s="43"/>
      <c r="W32" s="42">
        <f>W31+X31</f>
        <v>1952</v>
      </c>
      <c r="X32" s="43"/>
      <c r="Y32" s="42">
        <f>Y31+Z31</f>
        <v>0</v>
      </c>
      <c r="Z32" s="43"/>
      <c r="AA32" s="42">
        <f>AA31+AB31</f>
        <v>5124</v>
      </c>
      <c r="AB32" s="43"/>
      <c r="AC32" s="23">
        <f>Q32+S32+U32+W32+Y32</f>
        <v>5124</v>
      </c>
      <c r="AE32" s="5" t="s">
        <v>0</v>
      </c>
      <c r="AF32" s="44">
        <f>IFERROR(B32/Q32,"N.A.")</f>
        <v>8031</v>
      </c>
      <c r="AG32" s="45"/>
      <c r="AH32" s="44" t="str">
        <f>IFERROR(D32/S32,"N.A.")</f>
        <v>N.A.</v>
      </c>
      <c r="AI32" s="45"/>
      <c r="AJ32" s="44">
        <f>IFERROR(F32/U32,"N.A.")</f>
        <v>8313.3333333333339</v>
      </c>
      <c r="AK32" s="45"/>
      <c r="AL32" s="44">
        <f>IFERROR(H32/W32,"N.A.")</f>
        <v>11626.25</v>
      </c>
      <c r="AM32" s="45"/>
      <c r="AN32" s="44" t="str">
        <f>IFERROR(J32/Y32,"N.A.")</f>
        <v>N.A.</v>
      </c>
      <c r="AO32" s="45"/>
      <c r="AP32" s="44">
        <f>IFERROR(L32/AA32,"N.A.")</f>
        <v>9440.9523809523816</v>
      </c>
      <c r="AQ32" s="45"/>
      <c r="AR32" s="16">
        <f>IFERROR(N32/AC32, "N.A.")</f>
        <v>9440.9523809523816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2984120</v>
      </c>
      <c r="C39" s="2"/>
      <c r="D39" s="2"/>
      <c r="E39" s="2"/>
      <c r="F39" s="2">
        <v>734440</v>
      </c>
      <c r="G39" s="2"/>
      <c r="H39" s="2">
        <v>1140944</v>
      </c>
      <c r="I39" s="2"/>
      <c r="J39" s="2">
        <v>0</v>
      </c>
      <c r="K39" s="2"/>
      <c r="L39" s="1">
        <f>B39+D39+F39+H39+J39</f>
        <v>4859504</v>
      </c>
      <c r="M39" s="13">
        <f>C39+E39+G39+I39+K39</f>
        <v>0</v>
      </c>
      <c r="N39" s="14">
        <f>L39+M39</f>
        <v>4859504</v>
      </c>
      <c r="P39" s="3" t="s">
        <v>12</v>
      </c>
      <c r="Q39" s="2">
        <v>732</v>
      </c>
      <c r="R39" s="2">
        <v>0</v>
      </c>
      <c r="S39" s="2">
        <v>0</v>
      </c>
      <c r="T39" s="2">
        <v>0</v>
      </c>
      <c r="U39" s="2">
        <v>244</v>
      </c>
      <c r="V39" s="2">
        <v>0</v>
      </c>
      <c r="W39" s="2">
        <v>732</v>
      </c>
      <c r="X39" s="2">
        <v>0</v>
      </c>
      <c r="Y39" s="2">
        <v>488</v>
      </c>
      <c r="Z39" s="2">
        <v>0</v>
      </c>
      <c r="AA39" s="1">
        <f>Q39+S39+U39+W39+Y39</f>
        <v>2196</v>
      </c>
      <c r="AB39" s="13">
        <f>R39+T39+V39+X39+Z39</f>
        <v>0</v>
      </c>
      <c r="AC39" s="14">
        <f>AA39+AB39</f>
        <v>2196</v>
      </c>
      <c r="AE39" s="3" t="s">
        <v>12</v>
      </c>
      <c r="AF39" s="2">
        <f>IFERROR(B39/Q39, "N.A.")</f>
        <v>4076.6666666666665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3010</v>
      </c>
      <c r="AK39" s="2" t="str">
        <f t="shared" si="30"/>
        <v>N.A.</v>
      </c>
      <c r="AL39" s="2">
        <f t="shared" si="30"/>
        <v>1558.6666666666667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2212.8888888888887</v>
      </c>
      <c r="AQ39" s="13" t="str">
        <f t="shared" si="30"/>
        <v>N.A.</v>
      </c>
      <c r="AR39" s="14">
        <f t="shared" si="30"/>
        <v>2212.8888888888887</v>
      </c>
    </row>
    <row r="40" spans="1:44" ht="15" customHeight="1" thickBot="1" x14ac:dyDescent="0.3">
      <c r="A40" s="3" t="s">
        <v>13</v>
      </c>
      <c r="B40" s="2">
        <v>272792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272792</v>
      </c>
      <c r="M40" s="13">
        <f t="shared" si="31"/>
        <v>0</v>
      </c>
      <c r="N40" s="14">
        <f t="shared" ref="N40:N42" si="32">L40+M40</f>
        <v>272792</v>
      </c>
      <c r="P40" s="3" t="s">
        <v>13</v>
      </c>
      <c r="Q40" s="2">
        <v>244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244</v>
      </c>
      <c r="AB40" s="13">
        <f t="shared" si="33"/>
        <v>0</v>
      </c>
      <c r="AC40" s="14">
        <f t="shared" ref="AC40:AC42" si="34">AA40+AB40</f>
        <v>244</v>
      </c>
      <c r="AE40" s="3" t="s">
        <v>13</v>
      </c>
      <c r="AF40" s="2">
        <f t="shared" ref="AF40:AF43" si="35">IFERROR(B40/Q40, "N.A.")</f>
        <v>1118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1118</v>
      </c>
      <c r="AQ40" s="13" t="str">
        <f t="shared" si="30"/>
        <v>N.A.</v>
      </c>
      <c r="AR40" s="14">
        <f t="shared" si="30"/>
        <v>1118</v>
      </c>
    </row>
    <row r="41" spans="1:44" ht="15" customHeight="1" thickBot="1" x14ac:dyDescent="0.3">
      <c r="A41" s="3" t="s">
        <v>14</v>
      </c>
      <c r="B41" s="2">
        <v>2625440</v>
      </c>
      <c r="C41" s="2">
        <v>3416000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2625440</v>
      </c>
      <c r="M41" s="13">
        <f t="shared" si="31"/>
        <v>3416000</v>
      </c>
      <c r="N41" s="14">
        <f t="shared" si="32"/>
        <v>6041440</v>
      </c>
      <c r="P41" s="3" t="s">
        <v>14</v>
      </c>
      <c r="Q41" s="2">
        <v>488</v>
      </c>
      <c r="R41" s="2">
        <v>244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488</v>
      </c>
      <c r="AB41" s="13">
        <f t="shared" si="33"/>
        <v>244</v>
      </c>
      <c r="AC41" s="14">
        <f t="shared" si="34"/>
        <v>732</v>
      </c>
      <c r="AE41" s="3" t="s">
        <v>14</v>
      </c>
      <c r="AF41" s="2">
        <f t="shared" si="35"/>
        <v>5380</v>
      </c>
      <c r="AG41" s="2">
        <f t="shared" si="30"/>
        <v>14000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5380</v>
      </c>
      <c r="AQ41" s="13">
        <f t="shared" si="30"/>
        <v>14000</v>
      </c>
      <c r="AR41" s="14">
        <f t="shared" si="30"/>
        <v>8253.3333333333339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219600</v>
      </c>
      <c r="I42" s="2"/>
      <c r="J42" s="2">
        <v>0</v>
      </c>
      <c r="K42" s="2"/>
      <c r="L42" s="1">
        <f t="shared" si="31"/>
        <v>219600</v>
      </c>
      <c r="M42" s="13">
        <f t="shared" si="31"/>
        <v>0</v>
      </c>
      <c r="N42" s="14">
        <f t="shared" si="32"/>
        <v>219600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244</v>
      </c>
      <c r="X42" s="2">
        <v>0</v>
      </c>
      <c r="Y42" s="2">
        <v>732</v>
      </c>
      <c r="Z42" s="2">
        <v>0</v>
      </c>
      <c r="AA42" s="1">
        <f t="shared" si="33"/>
        <v>976</v>
      </c>
      <c r="AB42" s="13">
        <f t="shared" si="33"/>
        <v>0</v>
      </c>
      <c r="AC42" s="14">
        <f t="shared" si="34"/>
        <v>976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900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225</v>
      </c>
      <c r="AQ42" s="13" t="str">
        <f t="shared" si="30"/>
        <v>N.A.</v>
      </c>
      <c r="AR42" s="14">
        <f t="shared" si="30"/>
        <v>225</v>
      </c>
    </row>
    <row r="43" spans="1:44" ht="15" customHeight="1" thickBot="1" x14ac:dyDescent="0.3">
      <c r="A43" s="4" t="s">
        <v>16</v>
      </c>
      <c r="B43" s="2">
        <v>5882352</v>
      </c>
      <c r="C43" s="2">
        <v>3416000</v>
      </c>
      <c r="D43" s="2"/>
      <c r="E43" s="2"/>
      <c r="F43" s="2">
        <v>734440</v>
      </c>
      <c r="G43" s="2"/>
      <c r="H43" s="2">
        <v>1360544</v>
      </c>
      <c r="I43" s="2"/>
      <c r="J43" s="2">
        <v>0</v>
      </c>
      <c r="K43" s="2"/>
      <c r="L43" s="1">
        <f t="shared" ref="L43" si="36">B43+D43+F43+H43+J43</f>
        <v>7977336</v>
      </c>
      <c r="M43" s="13">
        <f t="shared" ref="M43" si="37">C43+E43+G43+I43+K43</f>
        <v>3416000</v>
      </c>
      <c r="N43" s="21">
        <f t="shared" ref="N43" si="38">L43+M43</f>
        <v>11393336</v>
      </c>
      <c r="P43" s="4" t="s">
        <v>16</v>
      </c>
      <c r="Q43" s="2">
        <v>1464</v>
      </c>
      <c r="R43" s="2">
        <v>244</v>
      </c>
      <c r="S43" s="2">
        <v>0</v>
      </c>
      <c r="T43" s="2">
        <v>0</v>
      </c>
      <c r="U43" s="2">
        <v>244</v>
      </c>
      <c r="V43" s="2">
        <v>0</v>
      </c>
      <c r="W43" s="2">
        <v>976</v>
      </c>
      <c r="X43" s="2">
        <v>0</v>
      </c>
      <c r="Y43" s="2">
        <v>1220</v>
      </c>
      <c r="Z43" s="2">
        <v>0</v>
      </c>
      <c r="AA43" s="1">
        <f t="shared" ref="AA43" si="39">Q43+S43+U43+W43+Y43</f>
        <v>3904</v>
      </c>
      <c r="AB43" s="13">
        <f t="shared" ref="AB43" si="40">R43+T43+V43+X43+Z43</f>
        <v>244</v>
      </c>
      <c r="AC43" s="21">
        <f t="shared" ref="AC43" si="41">AA43+AB43</f>
        <v>4148</v>
      </c>
      <c r="AE43" s="4" t="s">
        <v>16</v>
      </c>
      <c r="AF43" s="2">
        <f t="shared" si="35"/>
        <v>4018</v>
      </c>
      <c r="AG43" s="2">
        <f t="shared" si="30"/>
        <v>14000</v>
      </c>
      <c r="AH43" s="2" t="str">
        <f t="shared" si="30"/>
        <v>N.A.</v>
      </c>
      <c r="AI43" s="2" t="str">
        <f t="shared" si="30"/>
        <v>N.A.</v>
      </c>
      <c r="AJ43" s="2">
        <f t="shared" si="30"/>
        <v>3010</v>
      </c>
      <c r="AK43" s="2" t="str">
        <f t="shared" si="30"/>
        <v>N.A.</v>
      </c>
      <c r="AL43" s="2">
        <f t="shared" si="30"/>
        <v>1394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2043.375</v>
      </c>
      <c r="AQ43" s="13">
        <f t="shared" ref="AQ43" si="43">IFERROR(M43/AB43, "N.A.")</f>
        <v>14000</v>
      </c>
      <c r="AR43" s="14">
        <f t="shared" ref="AR43" si="44">IFERROR(N43/AC43, "N.A.")</f>
        <v>2746.705882352941</v>
      </c>
    </row>
    <row r="44" spans="1:44" ht="15" customHeight="1" thickBot="1" x14ac:dyDescent="0.3">
      <c r="A44" s="5" t="s">
        <v>0</v>
      </c>
      <c r="B44" s="42">
        <f>B43+C43</f>
        <v>9298352</v>
      </c>
      <c r="C44" s="43"/>
      <c r="D44" s="42">
        <f>D43+E43</f>
        <v>0</v>
      </c>
      <c r="E44" s="43"/>
      <c r="F44" s="42">
        <f>F43+G43</f>
        <v>734440</v>
      </c>
      <c r="G44" s="43"/>
      <c r="H44" s="42">
        <f>H43+I43</f>
        <v>1360544</v>
      </c>
      <c r="I44" s="43"/>
      <c r="J44" s="42">
        <f>J43+K43</f>
        <v>0</v>
      </c>
      <c r="K44" s="43"/>
      <c r="L44" s="42">
        <f>L43+M43</f>
        <v>11393336</v>
      </c>
      <c r="M44" s="46"/>
      <c r="N44" s="22">
        <f>B44+D44+F44+H44+J44</f>
        <v>11393336</v>
      </c>
      <c r="P44" s="5" t="s">
        <v>0</v>
      </c>
      <c r="Q44" s="42">
        <f>Q43+R43</f>
        <v>1708</v>
      </c>
      <c r="R44" s="43"/>
      <c r="S44" s="42">
        <f>S43+T43</f>
        <v>0</v>
      </c>
      <c r="T44" s="43"/>
      <c r="U44" s="42">
        <f>U43+V43</f>
        <v>244</v>
      </c>
      <c r="V44" s="43"/>
      <c r="W44" s="42">
        <f>W43+X43</f>
        <v>976</v>
      </c>
      <c r="X44" s="43"/>
      <c r="Y44" s="42">
        <f>Y43+Z43</f>
        <v>1220</v>
      </c>
      <c r="Z44" s="43"/>
      <c r="AA44" s="42">
        <f>AA43+AB43</f>
        <v>4148</v>
      </c>
      <c r="AB44" s="46"/>
      <c r="AC44" s="22">
        <f>Q44+S44+U44+W44+Y44</f>
        <v>4148</v>
      </c>
      <c r="AE44" s="5" t="s">
        <v>0</v>
      </c>
      <c r="AF44" s="44">
        <f>IFERROR(B44/Q44,"N.A.")</f>
        <v>5444</v>
      </c>
      <c r="AG44" s="45"/>
      <c r="AH44" s="44" t="str">
        <f>IFERROR(D44/S44,"N.A.")</f>
        <v>N.A.</v>
      </c>
      <c r="AI44" s="45"/>
      <c r="AJ44" s="44">
        <f>IFERROR(F44/U44,"N.A.")</f>
        <v>3010</v>
      </c>
      <c r="AK44" s="45"/>
      <c r="AL44" s="44">
        <f>IFERROR(H44/W44,"N.A.")</f>
        <v>1394</v>
      </c>
      <c r="AM44" s="45"/>
      <c r="AN44" s="44">
        <f>IFERROR(J44/Y44,"N.A.")</f>
        <v>0</v>
      </c>
      <c r="AO44" s="45"/>
      <c r="AP44" s="44">
        <f>IFERROR(L44/AA44,"N.A.")</f>
        <v>2746.705882352941</v>
      </c>
      <c r="AQ44" s="45"/>
      <c r="AR44" s="16">
        <f>IFERROR(N44/AC44, "N.A.")</f>
        <v>2746.705882352941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69369694.999999985</v>
      </c>
      <c r="C15" s="2"/>
      <c r="D15" s="2">
        <v>7520660</v>
      </c>
      <c r="E15" s="2"/>
      <c r="F15" s="2">
        <v>18303124</v>
      </c>
      <c r="G15" s="2"/>
      <c r="H15" s="2">
        <v>89415714.00000003</v>
      </c>
      <c r="I15" s="2"/>
      <c r="J15" s="2">
        <v>0</v>
      </c>
      <c r="K15" s="2"/>
      <c r="L15" s="1">
        <f>B15+D15+F15+H15+J15</f>
        <v>184609193</v>
      </c>
      <c r="M15" s="13">
        <f>C15+E15+G15+I15+K15</f>
        <v>0</v>
      </c>
      <c r="N15" s="14">
        <f>L15+M15</f>
        <v>184609193</v>
      </c>
      <c r="P15" s="3" t="s">
        <v>12</v>
      </c>
      <c r="Q15" s="2">
        <v>9428</v>
      </c>
      <c r="R15" s="2">
        <v>0</v>
      </c>
      <c r="S15" s="2">
        <v>959</v>
      </c>
      <c r="T15" s="2">
        <v>0</v>
      </c>
      <c r="U15" s="2">
        <v>2610</v>
      </c>
      <c r="V15" s="2">
        <v>0</v>
      </c>
      <c r="W15" s="2">
        <v>22876</v>
      </c>
      <c r="X15" s="2">
        <v>0</v>
      </c>
      <c r="Y15" s="2">
        <v>1948</v>
      </c>
      <c r="Z15" s="2">
        <v>0</v>
      </c>
      <c r="AA15" s="1">
        <f>Q15+S15+U15+W15+Y15</f>
        <v>37821</v>
      </c>
      <c r="AB15" s="13">
        <f>R15+T15+V15+X15+Z15</f>
        <v>0</v>
      </c>
      <c r="AC15" s="14">
        <f>AA15+AB15</f>
        <v>37821</v>
      </c>
      <c r="AE15" s="3" t="s">
        <v>12</v>
      </c>
      <c r="AF15" s="2">
        <f>IFERROR(B15/Q15, "N.A.")</f>
        <v>7357.8378235044529</v>
      </c>
      <c r="AG15" s="2" t="str">
        <f t="shared" ref="AG15:AR19" si="0">IFERROR(C15/R15, "N.A.")</f>
        <v>N.A.</v>
      </c>
      <c r="AH15" s="2">
        <f t="shared" si="0"/>
        <v>7842.1897810218979</v>
      </c>
      <c r="AI15" s="2" t="str">
        <f t="shared" si="0"/>
        <v>N.A.</v>
      </c>
      <c r="AJ15" s="2">
        <f t="shared" si="0"/>
        <v>7012.6911877394632</v>
      </c>
      <c r="AK15" s="2" t="str">
        <f t="shared" si="0"/>
        <v>N.A.</v>
      </c>
      <c r="AL15" s="2">
        <f t="shared" si="0"/>
        <v>3908.7127994404627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4881.1293461304567</v>
      </c>
      <c r="AQ15" s="13" t="str">
        <f t="shared" si="0"/>
        <v>N.A.</v>
      </c>
      <c r="AR15" s="14">
        <f t="shared" si="0"/>
        <v>4881.1293461304567</v>
      </c>
    </row>
    <row r="16" spans="1:44" ht="15" customHeight="1" thickBot="1" x14ac:dyDescent="0.3">
      <c r="A16" s="3" t="s">
        <v>13</v>
      </c>
      <c r="B16" s="2">
        <v>18642650</v>
      </c>
      <c r="C16" s="2">
        <v>1326000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18642650</v>
      </c>
      <c r="M16" s="13">
        <f t="shared" si="1"/>
        <v>1326000</v>
      </c>
      <c r="N16" s="14">
        <f t="shared" ref="N16:N18" si="2">L16+M16</f>
        <v>19968650</v>
      </c>
      <c r="P16" s="3" t="s">
        <v>13</v>
      </c>
      <c r="Q16" s="2">
        <v>3933</v>
      </c>
      <c r="R16" s="2">
        <v>221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3933</v>
      </c>
      <c r="AB16" s="13">
        <f t="shared" si="3"/>
        <v>221</v>
      </c>
      <c r="AC16" s="14">
        <f t="shared" ref="AC16:AC18" si="4">AA16+AB16</f>
        <v>4154</v>
      </c>
      <c r="AE16" s="3" t="s">
        <v>13</v>
      </c>
      <c r="AF16" s="2">
        <f t="shared" ref="AF16:AF19" si="5">IFERROR(B16/Q16, "N.A.")</f>
        <v>4740.0584795321638</v>
      </c>
      <c r="AG16" s="2">
        <f t="shared" si="0"/>
        <v>6000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4740.0584795321638</v>
      </c>
      <c r="AQ16" s="13">
        <f t="shared" si="0"/>
        <v>6000</v>
      </c>
      <c r="AR16" s="14">
        <f t="shared" si="0"/>
        <v>4807.0895522388064</v>
      </c>
    </row>
    <row r="17" spans="1:44" ht="15" customHeight="1" thickBot="1" x14ac:dyDescent="0.3">
      <c r="A17" s="3" t="s">
        <v>14</v>
      </c>
      <c r="B17" s="2">
        <v>106267069.99999997</v>
      </c>
      <c r="C17" s="2">
        <v>530371004.99999982</v>
      </c>
      <c r="D17" s="2">
        <v>23173280.000000004</v>
      </c>
      <c r="E17" s="2">
        <v>8811599.9999999981</v>
      </c>
      <c r="F17" s="2"/>
      <c r="G17" s="2">
        <v>11708650.000000002</v>
      </c>
      <c r="H17" s="2"/>
      <c r="I17" s="2">
        <v>6608079.9999999981</v>
      </c>
      <c r="J17" s="2">
        <v>0</v>
      </c>
      <c r="K17" s="2"/>
      <c r="L17" s="1">
        <f t="shared" si="1"/>
        <v>129440349.99999997</v>
      </c>
      <c r="M17" s="13">
        <f t="shared" si="1"/>
        <v>557499334.99999976</v>
      </c>
      <c r="N17" s="14">
        <f t="shared" si="2"/>
        <v>686939684.99999976</v>
      </c>
      <c r="P17" s="3" t="s">
        <v>14</v>
      </c>
      <c r="Q17" s="2">
        <v>16805</v>
      </c>
      <c r="R17" s="2">
        <v>68283</v>
      </c>
      <c r="S17" s="2">
        <v>2825</v>
      </c>
      <c r="T17" s="2">
        <v>1289</v>
      </c>
      <c r="U17" s="2">
        <v>0</v>
      </c>
      <c r="V17" s="2">
        <v>1664</v>
      </c>
      <c r="W17" s="2">
        <v>0</v>
      </c>
      <c r="X17" s="2">
        <v>3128</v>
      </c>
      <c r="Y17" s="2">
        <v>796</v>
      </c>
      <c r="Z17" s="2">
        <v>0</v>
      </c>
      <c r="AA17" s="1">
        <f t="shared" si="3"/>
        <v>20426</v>
      </c>
      <c r="AB17" s="13">
        <f t="shared" si="3"/>
        <v>74364</v>
      </c>
      <c r="AC17" s="14">
        <f t="shared" si="4"/>
        <v>94790</v>
      </c>
      <c r="AE17" s="3" t="s">
        <v>14</v>
      </c>
      <c r="AF17" s="2">
        <f t="shared" si="5"/>
        <v>6323.5388277298407</v>
      </c>
      <c r="AG17" s="2">
        <f t="shared" si="0"/>
        <v>7767.2481437546658</v>
      </c>
      <c r="AH17" s="2">
        <f t="shared" si="0"/>
        <v>8202.9309734513281</v>
      </c>
      <c r="AI17" s="2">
        <f t="shared" si="0"/>
        <v>6835.9968968192379</v>
      </c>
      <c r="AJ17" s="2" t="str">
        <f t="shared" si="0"/>
        <v>N.A.</v>
      </c>
      <c r="AK17" s="2">
        <f t="shared" si="0"/>
        <v>7036.4483173076933</v>
      </c>
      <c r="AL17" s="2" t="str">
        <f t="shared" si="0"/>
        <v>N.A.</v>
      </c>
      <c r="AM17" s="2">
        <f t="shared" si="0"/>
        <v>2112.5575447570327</v>
      </c>
      <c r="AN17" s="2">
        <f t="shared" si="0"/>
        <v>0</v>
      </c>
      <c r="AO17" s="2" t="str">
        <f t="shared" si="0"/>
        <v>N.A.</v>
      </c>
      <c r="AP17" s="15">
        <f t="shared" si="0"/>
        <v>6337.0385782825797</v>
      </c>
      <c r="AQ17" s="13">
        <f t="shared" si="0"/>
        <v>7496.8981630896642</v>
      </c>
      <c r="AR17" s="14">
        <f t="shared" si="0"/>
        <v>7246.9636565038481</v>
      </c>
    </row>
    <row r="18" spans="1:44" ht="15" customHeight="1" thickBot="1" x14ac:dyDescent="0.3">
      <c r="A18" s="3" t="s">
        <v>15</v>
      </c>
      <c r="B18" s="2">
        <v>799800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799800</v>
      </c>
      <c r="M18" s="13">
        <f t="shared" si="1"/>
        <v>0</v>
      </c>
      <c r="N18" s="14">
        <f t="shared" si="2"/>
        <v>799800</v>
      </c>
      <c r="P18" s="3" t="s">
        <v>15</v>
      </c>
      <c r="Q18" s="2">
        <v>93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194</v>
      </c>
      <c r="X18" s="2">
        <v>0</v>
      </c>
      <c r="Y18" s="2">
        <v>0</v>
      </c>
      <c r="Z18" s="2">
        <v>0</v>
      </c>
      <c r="AA18" s="1">
        <f t="shared" si="3"/>
        <v>287</v>
      </c>
      <c r="AB18" s="13">
        <f t="shared" si="3"/>
        <v>0</v>
      </c>
      <c r="AC18" s="21">
        <f t="shared" si="4"/>
        <v>287</v>
      </c>
      <c r="AE18" s="3" t="s">
        <v>15</v>
      </c>
      <c r="AF18" s="2">
        <f t="shared" si="5"/>
        <v>8600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2786.759581881533</v>
      </c>
      <c r="AQ18" s="13" t="str">
        <f t="shared" si="0"/>
        <v>N.A.</v>
      </c>
      <c r="AR18" s="14">
        <f t="shared" si="0"/>
        <v>2786.759581881533</v>
      </c>
    </row>
    <row r="19" spans="1:44" ht="15" customHeight="1" thickBot="1" x14ac:dyDescent="0.3">
      <c r="A19" s="4" t="s">
        <v>16</v>
      </c>
      <c r="B19" s="2">
        <v>195079215.00000003</v>
      </c>
      <c r="C19" s="2">
        <v>531697005.00000006</v>
      </c>
      <c r="D19" s="2">
        <v>30693940</v>
      </c>
      <c r="E19" s="2">
        <v>8811599.9999999981</v>
      </c>
      <c r="F19" s="2">
        <v>18303124</v>
      </c>
      <c r="G19" s="2">
        <v>11708650.000000002</v>
      </c>
      <c r="H19" s="2">
        <v>89415714.000000015</v>
      </c>
      <c r="I19" s="2">
        <v>6608079.9999999981</v>
      </c>
      <c r="J19" s="2">
        <v>0</v>
      </c>
      <c r="K19" s="2"/>
      <c r="L19" s="1">
        <f t="shared" ref="L19" si="6">B19+D19+F19+H19+J19</f>
        <v>333491993.00000006</v>
      </c>
      <c r="M19" s="13">
        <f t="shared" ref="M19" si="7">C19+E19+G19+I19+K19</f>
        <v>558825335</v>
      </c>
      <c r="N19" s="21">
        <f t="shared" ref="N19" si="8">L19+M19</f>
        <v>892317328</v>
      </c>
      <c r="P19" s="4" t="s">
        <v>16</v>
      </c>
      <c r="Q19" s="2">
        <v>30259</v>
      </c>
      <c r="R19" s="2">
        <v>68504</v>
      </c>
      <c r="S19" s="2">
        <v>3784</v>
      </c>
      <c r="T19" s="2">
        <v>1289</v>
      </c>
      <c r="U19" s="2">
        <v>2610</v>
      </c>
      <c r="V19" s="2">
        <v>1664</v>
      </c>
      <c r="W19" s="2">
        <v>23070</v>
      </c>
      <c r="X19" s="2">
        <v>3128</v>
      </c>
      <c r="Y19" s="2">
        <v>2744</v>
      </c>
      <c r="Z19" s="2">
        <v>0</v>
      </c>
      <c r="AA19" s="1">
        <f t="shared" ref="AA19" si="9">Q19+S19+U19+W19+Y19</f>
        <v>62467</v>
      </c>
      <c r="AB19" s="13">
        <f t="shared" ref="AB19" si="10">R19+T19+V19+X19+Z19</f>
        <v>74585</v>
      </c>
      <c r="AC19" s="14">
        <f t="shared" ref="AC19" si="11">AA19+AB19</f>
        <v>137052</v>
      </c>
      <c r="AE19" s="4" t="s">
        <v>16</v>
      </c>
      <c r="AF19" s="2">
        <f t="shared" si="5"/>
        <v>6446.9815592055265</v>
      </c>
      <c r="AG19" s="2">
        <f t="shared" si="0"/>
        <v>7761.5468439799142</v>
      </c>
      <c r="AH19" s="2">
        <f t="shared" si="0"/>
        <v>8111.5063424947148</v>
      </c>
      <c r="AI19" s="2">
        <f t="shared" si="0"/>
        <v>6835.9968968192379</v>
      </c>
      <c r="AJ19" s="2">
        <f t="shared" si="0"/>
        <v>7012.6911877394632</v>
      </c>
      <c r="AK19" s="2">
        <f t="shared" si="0"/>
        <v>7036.4483173076933</v>
      </c>
      <c r="AL19" s="2">
        <f t="shared" si="0"/>
        <v>3875.8436931079332</v>
      </c>
      <c r="AM19" s="2">
        <f t="shared" si="0"/>
        <v>2112.5575447570327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5338.6907166984174</v>
      </c>
      <c r="AQ19" s="13">
        <f t="shared" ref="AQ19" si="13">IFERROR(M19/AB19, "N.A.")</f>
        <v>7492.4627606087015</v>
      </c>
      <c r="AR19" s="14">
        <f t="shared" ref="AR19" si="14">IFERROR(N19/AC19, "N.A.")</f>
        <v>6510.793917637101</v>
      </c>
    </row>
    <row r="20" spans="1:44" ht="15" customHeight="1" thickBot="1" x14ac:dyDescent="0.3">
      <c r="A20" s="5" t="s">
        <v>0</v>
      </c>
      <c r="B20" s="42">
        <f>B19+C19</f>
        <v>726776220.00000012</v>
      </c>
      <c r="C20" s="43"/>
      <c r="D20" s="42">
        <f>D19+E19</f>
        <v>39505540</v>
      </c>
      <c r="E20" s="43"/>
      <c r="F20" s="42">
        <f>F19+G19</f>
        <v>30011774</v>
      </c>
      <c r="G20" s="43"/>
      <c r="H20" s="42">
        <f>H19+I19</f>
        <v>96023794.000000015</v>
      </c>
      <c r="I20" s="43"/>
      <c r="J20" s="42">
        <f>J19+K19</f>
        <v>0</v>
      </c>
      <c r="K20" s="43"/>
      <c r="L20" s="42">
        <f>L19+M19</f>
        <v>892317328</v>
      </c>
      <c r="M20" s="46"/>
      <c r="N20" s="22">
        <f>B20+D20+F20+H20+J20</f>
        <v>892317328.00000012</v>
      </c>
      <c r="P20" s="5" t="s">
        <v>0</v>
      </c>
      <c r="Q20" s="42">
        <f>Q19+R19</f>
        <v>98763</v>
      </c>
      <c r="R20" s="43"/>
      <c r="S20" s="42">
        <f>S19+T19</f>
        <v>5073</v>
      </c>
      <c r="T20" s="43"/>
      <c r="U20" s="42">
        <f>U19+V19</f>
        <v>4274</v>
      </c>
      <c r="V20" s="43"/>
      <c r="W20" s="42">
        <f>W19+X19</f>
        <v>26198</v>
      </c>
      <c r="X20" s="43"/>
      <c r="Y20" s="42">
        <f>Y19+Z19</f>
        <v>2744</v>
      </c>
      <c r="Z20" s="43"/>
      <c r="AA20" s="42">
        <f>AA19+AB19</f>
        <v>137052</v>
      </c>
      <c r="AB20" s="43"/>
      <c r="AC20" s="23">
        <f>Q20+S20+U20+W20+Y20</f>
        <v>137052</v>
      </c>
      <c r="AE20" s="5" t="s">
        <v>0</v>
      </c>
      <c r="AF20" s="44">
        <f>IFERROR(B20/Q20,"N.A.")</f>
        <v>7358.7904377145296</v>
      </c>
      <c r="AG20" s="45"/>
      <c r="AH20" s="44">
        <f>IFERROR(D20/S20,"N.A.")</f>
        <v>7787.4117878967081</v>
      </c>
      <c r="AI20" s="45"/>
      <c r="AJ20" s="44">
        <f>IFERROR(F20/U20,"N.A.")</f>
        <v>7021.9405708937766</v>
      </c>
      <c r="AK20" s="45"/>
      <c r="AL20" s="44">
        <f>IFERROR(H20/W20,"N.A.")</f>
        <v>3665.3101000076349</v>
      </c>
      <c r="AM20" s="45"/>
      <c r="AN20" s="44">
        <f>IFERROR(J20/Y20,"N.A.")</f>
        <v>0</v>
      </c>
      <c r="AO20" s="45"/>
      <c r="AP20" s="44">
        <f>IFERROR(L20/AA20,"N.A.")</f>
        <v>6510.793917637101</v>
      </c>
      <c r="AQ20" s="45"/>
      <c r="AR20" s="16">
        <f>IFERROR(N20/AC20, "N.A.")</f>
        <v>6510.7939176371019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65246695.000000015</v>
      </c>
      <c r="C27" s="2"/>
      <c r="D27" s="2">
        <v>7520660</v>
      </c>
      <c r="E27" s="2"/>
      <c r="F27" s="2">
        <v>7026200</v>
      </c>
      <c r="G27" s="2"/>
      <c r="H27" s="2">
        <v>61327672</v>
      </c>
      <c r="I27" s="2"/>
      <c r="J27" s="2">
        <v>0</v>
      </c>
      <c r="K27" s="2"/>
      <c r="L27" s="1">
        <f>B27+D27+F27+H27+J27</f>
        <v>141121227</v>
      </c>
      <c r="M27" s="13">
        <f>C27+E27+G27+I27+K27</f>
        <v>0</v>
      </c>
      <c r="N27" s="14">
        <f>L27+M27</f>
        <v>141121227</v>
      </c>
      <c r="P27" s="3" t="s">
        <v>12</v>
      </c>
      <c r="Q27" s="2">
        <v>8260</v>
      </c>
      <c r="R27" s="2">
        <v>0</v>
      </c>
      <c r="S27" s="2">
        <v>959</v>
      </c>
      <c r="T27" s="2">
        <v>0</v>
      </c>
      <c r="U27" s="2">
        <v>1292</v>
      </c>
      <c r="V27" s="2">
        <v>0</v>
      </c>
      <c r="W27" s="2">
        <v>13561</v>
      </c>
      <c r="X27" s="2">
        <v>0</v>
      </c>
      <c r="Y27" s="2">
        <v>1010</v>
      </c>
      <c r="Z27" s="2">
        <v>0</v>
      </c>
      <c r="AA27" s="1">
        <f>Q27+S27+U27+W27+Y27</f>
        <v>25082</v>
      </c>
      <c r="AB27" s="13">
        <f>R27+T27+V27+X27+Z27</f>
        <v>0</v>
      </c>
      <c r="AC27" s="14">
        <f>AA27+AB27</f>
        <v>25082</v>
      </c>
      <c r="AE27" s="3" t="s">
        <v>12</v>
      </c>
      <c r="AF27" s="2">
        <f>IFERROR(B27/Q27, "N.A.")</f>
        <v>7899.1156174334155</v>
      </c>
      <c r="AG27" s="2" t="str">
        <f t="shared" ref="AG27:AR31" si="15">IFERROR(C27/R27, "N.A.")</f>
        <v>N.A.</v>
      </c>
      <c r="AH27" s="2">
        <f t="shared" si="15"/>
        <v>7842.1897810218979</v>
      </c>
      <c r="AI27" s="2" t="str">
        <f t="shared" si="15"/>
        <v>N.A.</v>
      </c>
      <c r="AJ27" s="2">
        <f t="shared" si="15"/>
        <v>5438.2352941176468</v>
      </c>
      <c r="AK27" s="2" t="str">
        <f t="shared" si="15"/>
        <v>N.A.</v>
      </c>
      <c r="AL27" s="2">
        <f t="shared" si="15"/>
        <v>4522.3561684241577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5626.3945060202532</v>
      </c>
      <c r="AQ27" s="13" t="str">
        <f t="shared" si="15"/>
        <v>N.A.</v>
      </c>
      <c r="AR27" s="14">
        <f t="shared" si="15"/>
        <v>5626.3945060202532</v>
      </c>
    </row>
    <row r="28" spans="1:44" ht="15" customHeight="1" thickBot="1" x14ac:dyDescent="0.3">
      <c r="A28" s="3" t="s">
        <v>13</v>
      </c>
      <c r="B28" s="2">
        <v>4642710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4642710</v>
      </c>
      <c r="M28" s="13">
        <f t="shared" si="16"/>
        <v>0</v>
      </c>
      <c r="N28" s="14">
        <f t="shared" ref="N28:N30" si="17">L28+M28</f>
        <v>4642710</v>
      </c>
      <c r="P28" s="3" t="s">
        <v>13</v>
      </c>
      <c r="Q28" s="2">
        <v>883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883</v>
      </c>
      <c r="AB28" s="13">
        <f t="shared" si="18"/>
        <v>0</v>
      </c>
      <c r="AC28" s="14">
        <f t="shared" ref="AC28:AC30" si="19">AA28+AB28</f>
        <v>883</v>
      </c>
      <c r="AE28" s="3" t="s">
        <v>13</v>
      </c>
      <c r="AF28" s="2">
        <f t="shared" ref="AF28:AF31" si="20">IFERROR(B28/Q28, "N.A.")</f>
        <v>5257.8822197055497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5257.8822197055497</v>
      </c>
      <c r="AQ28" s="13" t="str">
        <f t="shared" si="15"/>
        <v>N.A.</v>
      </c>
      <c r="AR28" s="14">
        <f t="shared" si="15"/>
        <v>5257.8822197055497</v>
      </c>
    </row>
    <row r="29" spans="1:44" ht="15" customHeight="1" thickBot="1" x14ac:dyDescent="0.3">
      <c r="A29" s="3" t="s">
        <v>14</v>
      </c>
      <c r="B29" s="2">
        <v>79679730</v>
      </c>
      <c r="C29" s="2">
        <v>375727285.00000089</v>
      </c>
      <c r="D29" s="2">
        <v>20345280.000000004</v>
      </c>
      <c r="E29" s="2">
        <v>5199600</v>
      </c>
      <c r="F29" s="2"/>
      <c r="G29" s="2">
        <v>11708650</v>
      </c>
      <c r="H29" s="2"/>
      <c r="I29" s="2">
        <v>1228080</v>
      </c>
      <c r="J29" s="2">
        <v>0</v>
      </c>
      <c r="K29" s="2"/>
      <c r="L29" s="1">
        <f t="shared" si="16"/>
        <v>100025010</v>
      </c>
      <c r="M29" s="13">
        <f t="shared" si="16"/>
        <v>393863615.00000089</v>
      </c>
      <c r="N29" s="14">
        <f t="shared" si="17"/>
        <v>493888625.00000089</v>
      </c>
      <c r="P29" s="3" t="s">
        <v>14</v>
      </c>
      <c r="Q29" s="2">
        <v>10689</v>
      </c>
      <c r="R29" s="2">
        <v>45894</v>
      </c>
      <c r="S29" s="2">
        <v>2341</v>
      </c>
      <c r="T29" s="2">
        <v>729</v>
      </c>
      <c r="U29" s="2">
        <v>0</v>
      </c>
      <c r="V29" s="2">
        <v>1356</v>
      </c>
      <c r="W29" s="2">
        <v>0</v>
      </c>
      <c r="X29" s="2">
        <v>2274</v>
      </c>
      <c r="Y29" s="2">
        <v>575</v>
      </c>
      <c r="Z29" s="2">
        <v>0</v>
      </c>
      <c r="AA29" s="1">
        <f t="shared" si="18"/>
        <v>13605</v>
      </c>
      <c r="AB29" s="13">
        <f t="shared" si="18"/>
        <v>50253</v>
      </c>
      <c r="AC29" s="14">
        <f t="shared" si="19"/>
        <v>63858</v>
      </c>
      <c r="AE29" s="3" t="s">
        <v>14</v>
      </c>
      <c r="AF29" s="2">
        <f t="shared" si="20"/>
        <v>7454.3671063710353</v>
      </c>
      <c r="AG29" s="2">
        <f t="shared" si="15"/>
        <v>8186.849806074888</v>
      </c>
      <c r="AH29" s="2">
        <f t="shared" si="15"/>
        <v>8690.8500640751827</v>
      </c>
      <c r="AI29" s="2">
        <f t="shared" si="15"/>
        <v>7132.5102880658433</v>
      </c>
      <c r="AJ29" s="2" t="str">
        <f t="shared" si="15"/>
        <v>N.A.</v>
      </c>
      <c r="AK29" s="2">
        <f t="shared" si="15"/>
        <v>8634.6976401179945</v>
      </c>
      <c r="AL29" s="2" t="str">
        <f t="shared" si="15"/>
        <v>N.A.</v>
      </c>
      <c r="AM29" s="2">
        <f t="shared" si="15"/>
        <v>540.05277044854881</v>
      </c>
      <c r="AN29" s="2">
        <f t="shared" si="15"/>
        <v>0</v>
      </c>
      <c r="AO29" s="2" t="str">
        <f t="shared" si="15"/>
        <v>N.A.</v>
      </c>
      <c r="AP29" s="15">
        <f t="shared" si="15"/>
        <v>7352.0771775082694</v>
      </c>
      <c r="AQ29" s="13">
        <f t="shared" si="15"/>
        <v>7837.6139732951442</v>
      </c>
      <c r="AR29" s="14">
        <f t="shared" si="15"/>
        <v>7734.1699552131431</v>
      </c>
    </row>
    <row r="30" spans="1:44" ht="15" customHeight="1" thickBot="1" x14ac:dyDescent="0.3">
      <c r="A30" s="3" t="s">
        <v>15</v>
      </c>
      <c r="B30" s="2">
        <v>799800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799800</v>
      </c>
      <c r="M30" s="13">
        <f t="shared" si="16"/>
        <v>0</v>
      </c>
      <c r="N30" s="14">
        <f t="shared" si="17"/>
        <v>799800</v>
      </c>
      <c r="P30" s="3" t="s">
        <v>15</v>
      </c>
      <c r="Q30" s="2">
        <v>93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194</v>
      </c>
      <c r="X30" s="2">
        <v>0</v>
      </c>
      <c r="Y30" s="2">
        <v>0</v>
      </c>
      <c r="Z30" s="2">
        <v>0</v>
      </c>
      <c r="AA30" s="1">
        <f t="shared" si="18"/>
        <v>287</v>
      </c>
      <c r="AB30" s="13">
        <f t="shared" si="18"/>
        <v>0</v>
      </c>
      <c r="AC30" s="21">
        <f t="shared" si="19"/>
        <v>287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2786.759581881533</v>
      </c>
      <c r="AQ30" s="13" t="str">
        <f t="shared" si="15"/>
        <v>N.A.</v>
      </c>
      <c r="AR30" s="14">
        <f t="shared" si="15"/>
        <v>2786.759581881533</v>
      </c>
    </row>
    <row r="31" spans="1:44" ht="15" customHeight="1" thickBot="1" x14ac:dyDescent="0.3">
      <c r="A31" s="4" t="s">
        <v>16</v>
      </c>
      <c r="B31" s="2">
        <v>150368935</v>
      </c>
      <c r="C31" s="2">
        <v>375727285.00000089</v>
      </c>
      <c r="D31" s="2">
        <v>27865939.999999996</v>
      </c>
      <c r="E31" s="2">
        <v>5199600</v>
      </c>
      <c r="F31" s="2">
        <v>7026200</v>
      </c>
      <c r="G31" s="2">
        <v>11708650</v>
      </c>
      <c r="H31" s="2">
        <v>61327672.000000007</v>
      </c>
      <c r="I31" s="2">
        <v>1228080</v>
      </c>
      <c r="J31" s="2">
        <v>0</v>
      </c>
      <c r="K31" s="2"/>
      <c r="L31" s="1">
        <f t="shared" ref="L31" si="21">B31+D31+F31+H31+J31</f>
        <v>246588747</v>
      </c>
      <c r="M31" s="13">
        <f t="shared" ref="M31" si="22">C31+E31+G31+I31+K31</f>
        <v>393863615.00000089</v>
      </c>
      <c r="N31" s="21">
        <f t="shared" ref="N31" si="23">L31+M31</f>
        <v>640452362.00000095</v>
      </c>
      <c r="P31" s="4" t="s">
        <v>16</v>
      </c>
      <c r="Q31" s="2">
        <v>19925</v>
      </c>
      <c r="R31" s="2">
        <v>45894</v>
      </c>
      <c r="S31" s="2">
        <v>3300</v>
      </c>
      <c r="T31" s="2">
        <v>729</v>
      </c>
      <c r="U31" s="2">
        <v>1292</v>
      </c>
      <c r="V31" s="2">
        <v>1356</v>
      </c>
      <c r="W31" s="2">
        <v>13755</v>
      </c>
      <c r="X31" s="2">
        <v>2274</v>
      </c>
      <c r="Y31" s="2">
        <v>1585</v>
      </c>
      <c r="Z31" s="2">
        <v>0</v>
      </c>
      <c r="AA31" s="1">
        <f t="shared" ref="AA31" si="24">Q31+S31+U31+W31+Y31</f>
        <v>39857</v>
      </c>
      <c r="AB31" s="13">
        <f t="shared" ref="AB31" si="25">R31+T31+V31+X31+Z31</f>
        <v>50253</v>
      </c>
      <c r="AC31" s="14">
        <f t="shared" ref="AC31" si="26">AA31+AB31</f>
        <v>90110</v>
      </c>
      <c r="AE31" s="4" t="s">
        <v>16</v>
      </c>
      <c r="AF31" s="2">
        <f t="shared" si="20"/>
        <v>7546.7470514429106</v>
      </c>
      <c r="AG31" s="2">
        <f t="shared" si="15"/>
        <v>8186.849806074888</v>
      </c>
      <c r="AH31" s="2">
        <f t="shared" si="15"/>
        <v>8444.2242424242413</v>
      </c>
      <c r="AI31" s="2">
        <f t="shared" si="15"/>
        <v>7132.5102880658433</v>
      </c>
      <c r="AJ31" s="2">
        <f t="shared" si="15"/>
        <v>5438.2352941176468</v>
      </c>
      <c r="AK31" s="2">
        <f t="shared" si="15"/>
        <v>8634.6976401179945</v>
      </c>
      <c r="AL31" s="2">
        <f t="shared" si="15"/>
        <v>4458.5730279898225</v>
      </c>
      <c r="AM31" s="2">
        <f t="shared" si="15"/>
        <v>540.05277044854881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6186.8366159018487</v>
      </c>
      <c r="AQ31" s="13">
        <f t="shared" ref="AQ31" si="28">IFERROR(M31/AB31, "N.A.")</f>
        <v>7837.6139732951442</v>
      </c>
      <c r="AR31" s="14">
        <f t="shared" ref="AR31" si="29">IFERROR(N31/AC31, "N.A.")</f>
        <v>7107.4504716457768</v>
      </c>
    </row>
    <row r="32" spans="1:44" ht="15" customHeight="1" thickBot="1" x14ac:dyDescent="0.3">
      <c r="A32" s="5" t="s">
        <v>0</v>
      </c>
      <c r="B32" s="42">
        <f>B31+C31</f>
        <v>526096220.00000089</v>
      </c>
      <c r="C32" s="43"/>
      <c r="D32" s="42">
        <f>D31+E31</f>
        <v>33065539.999999996</v>
      </c>
      <c r="E32" s="43"/>
      <c r="F32" s="42">
        <f>F31+G31</f>
        <v>18734850</v>
      </c>
      <c r="G32" s="43"/>
      <c r="H32" s="42">
        <f>H31+I31</f>
        <v>62555752.000000007</v>
      </c>
      <c r="I32" s="43"/>
      <c r="J32" s="42">
        <f>J31+K31</f>
        <v>0</v>
      </c>
      <c r="K32" s="43"/>
      <c r="L32" s="42">
        <f>L31+M31</f>
        <v>640452362.00000095</v>
      </c>
      <c r="M32" s="46"/>
      <c r="N32" s="22">
        <f>B32+D32+F32+H32+J32</f>
        <v>640452362.00000083</v>
      </c>
      <c r="P32" s="5" t="s">
        <v>0</v>
      </c>
      <c r="Q32" s="42">
        <f>Q31+R31</f>
        <v>65819</v>
      </c>
      <c r="R32" s="43"/>
      <c r="S32" s="42">
        <f>S31+T31</f>
        <v>4029</v>
      </c>
      <c r="T32" s="43"/>
      <c r="U32" s="42">
        <f>U31+V31</f>
        <v>2648</v>
      </c>
      <c r="V32" s="43"/>
      <c r="W32" s="42">
        <f>W31+X31</f>
        <v>16029</v>
      </c>
      <c r="X32" s="43"/>
      <c r="Y32" s="42">
        <f>Y31+Z31</f>
        <v>1585</v>
      </c>
      <c r="Z32" s="43"/>
      <c r="AA32" s="42">
        <f>AA31+AB31</f>
        <v>90110</v>
      </c>
      <c r="AB32" s="43"/>
      <c r="AC32" s="23">
        <f>Q32+S32+U32+W32+Y32</f>
        <v>90110</v>
      </c>
      <c r="AE32" s="5" t="s">
        <v>0</v>
      </c>
      <c r="AF32" s="44">
        <f>IFERROR(B32/Q32,"N.A.")</f>
        <v>7993.0752518269937</v>
      </c>
      <c r="AG32" s="45"/>
      <c r="AH32" s="44">
        <f>IFERROR(D32/S32,"N.A.")</f>
        <v>8206.8850831471827</v>
      </c>
      <c r="AI32" s="45"/>
      <c r="AJ32" s="44">
        <f>IFERROR(F32/U32,"N.A.")</f>
        <v>7075.0944108761332</v>
      </c>
      <c r="AK32" s="45"/>
      <c r="AL32" s="44">
        <f>IFERROR(H32/W32,"N.A.")</f>
        <v>3902.6609270696867</v>
      </c>
      <c r="AM32" s="45"/>
      <c r="AN32" s="44">
        <f>IFERROR(J32/Y32,"N.A.")</f>
        <v>0</v>
      </c>
      <c r="AO32" s="45"/>
      <c r="AP32" s="44">
        <f>IFERROR(L32/AA32,"N.A.")</f>
        <v>7107.4504716457768</v>
      </c>
      <c r="AQ32" s="45"/>
      <c r="AR32" s="16">
        <f>IFERROR(N32/AC32, "N.A.")</f>
        <v>7107.4504716457759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4122999.9999999995</v>
      </c>
      <c r="C39" s="2"/>
      <c r="D39" s="2"/>
      <c r="E39" s="2"/>
      <c r="F39" s="2">
        <v>11276924</v>
      </c>
      <c r="G39" s="2"/>
      <c r="H39" s="2">
        <v>28088042.000000004</v>
      </c>
      <c r="I39" s="2"/>
      <c r="J39" s="2">
        <v>0</v>
      </c>
      <c r="K39" s="2"/>
      <c r="L39" s="1">
        <f>B39+D39+F39+H39+J39</f>
        <v>43487966</v>
      </c>
      <c r="M39" s="13">
        <f>C39+E39+G39+I39+K39</f>
        <v>0</v>
      </c>
      <c r="N39" s="14">
        <f>L39+M39</f>
        <v>43487966</v>
      </c>
      <c r="P39" s="3" t="s">
        <v>12</v>
      </c>
      <c r="Q39" s="2">
        <v>1168</v>
      </c>
      <c r="R39" s="2">
        <v>0</v>
      </c>
      <c r="S39" s="2">
        <v>0</v>
      </c>
      <c r="T39" s="2">
        <v>0</v>
      </c>
      <c r="U39" s="2">
        <v>1318</v>
      </c>
      <c r="V39" s="2">
        <v>0</v>
      </c>
      <c r="W39" s="2">
        <v>9315</v>
      </c>
      <c r="X39" s="2">
        <v>0</v>
      </c>
      <c r="Y39" s="2">
        <v>938</v>
      </c>
      <c r="Z39" s="2">
        <v>0</v>
      </c>
      <c r="AA39" s="1">
        <f>Q39+S39+U39+W39+Y39</f>
        <v>12739</v>
      </c>
      <c r="AB39" s="13">
        <f>R39+T39+V39+X39+Z39</f>
        <v>0</v>
      </c>
      <c r="AC39" s="14">
        <f>AA39+AB39</f>
        <v>12739</v>
      </c>
      <c r="AE39" s="3" t="s">
        <v>12</v>
      </c>
      <c r="AF39" s="2">
        <f>IFERROR(B39/Q39, "N.A.")</f>
        <v>3529.9657534246571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8556.0880121396058</v>
      </c>
      <c r="AK39" s="2" t="str">
        <f t="shared" si="30"/>
        <v>N.A.</v>
      </c>
      <c r="AL39" s="2">
        <f t="shared" si="30"/>
        <v>3015.3560923242085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3413.766072690164</v>
      </c>
      <c r="AQ39" s="13" t="str">
        <f t="shared" si="30"/>
        <v>N.A.</v>
      </c>
      <c r="AR39" s="14">
        <f t="shared" si="30"/>
        <v>3413.766072690164</v>
      </c>
    </row>
    <row r="40" spans="1:44" ht="15" customHeight="1" thickBot="1" x14ac:dyDescent="0.3">
      <c r="A40" s="3" t="s">
        <v>13</v>
      </c>
      <c r="B40" s="2">
        <v>13999940.000000002</v>
      </c>
      <c r="C40" s="2">
        <v>1326000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13999940.000000002</v>
      </c>
      <c r="M40" s="13">
        <f t="shared" si="31"/>
        <v>1326000</v>
      </c>
      <c r="N40" s="14">
        <f t="shared" ref="N40:N42" si="32">L40+M40</f>
        <v>15325940.000000002</v>
      </c>
      <c r="P40" s="3" t="s">
        <v>13</v>
      </c>
      <c r="Q40" s="2">
        <v>3050</v>
      </c>
      <c r="R40" s="2">
        <v>221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3050</v>
      </c>
      <c r="AB40" s="13">
        <f t="shared" si="33"/>
        <v>221</v>
      </c>
      <c r="AC40" s="14">
        <f t="shared" ref="AC40:AC42" si="34">AA40+AB40</f>
        <v>3271</v>
      </c>
      <c r="AE40" s="3" t="s">
        <v>13</v>
      </c>
      <c r="AF40" s="2">
        <f t="shared" ref="AF40:AF43" si="35">IFERROR(B40/Q40, "N.A.")</f>
        <v>4590.1442622950826</v>
      </c>
      <c r="AG40" s="2">
        <f t="shared" si="30"/>
        <v>6000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4590.1442622950826</v>
      </c>
      <c r="AQ40" s="13">
        <f t="shared" si="30"/>
        <v>6000</v>
      </c>
      <c r="AR40" s="14">
        <f t="shared" si="30"/>
        <v>4685.3989605625193</v>
      </c>
    </row>
    <row r="41" spans="1:44" ht="15" customHeight="1" thickBot="1" x14ac:dyDescent="0.3">
      <c r="A41" s="3" t="s">
        <v>14</v>
      </c>
      <c r="B41" s="2">
        <v>26587339.999999996</v>
      </c>
      <c r="C41" s="2">
        <v>154643720</v>
      </c>
      <c r="D41" s="2">
        <v>2828000</v>
      </c>
      <c r="E41" s="2">
        <v>3612000</v>
      </c>
      <c r="F41" s="2"/>
      <c r="G41" s="2">
        <v>0</v>
      </c>
      <c r="H41" s="2"/>
      <c r="I41" s="2">
        <v>5380000.0000000009</v>
      </c>
      <c r="J41" s="2">
        <v>0</v>
      </c>
      <c r="K41" s="2"/>
      <c r="L41" s="1">
        <f t="shared" si="31"/>
        <v>29415339.999999996</v>
      </c>
      <c r="M41" s="13">
        <f t="shared" si="31"/>
        <v>163635720</v>
      </c>
      <c r="N41" s="14">
        <f t="shared" si="32"/>
        <v>193051060</v>
      </c>
      <c r="P41" s="3" t="s">
        <v>14</v>
      </c>
      <c r="Q41" s="2">
        <v>6116</v>
      </c>
      <c r="R41" s="2">
        <v>22389</v>
      </c>
      <c r="S41" s="2">
        <v>484</v>
      </c>
      <c r="T41" s="2">
        <v>560</v>
      </c>
      <c r="U41" s="2">
        <v>0</v>
      </c>
      <c r="V41" s="2">
        <v>308</v>
      </c>
      <c r="W41" s="2">
        <v>0</v>
      </c>
      <c r="X41" s="2">
        <v>854</v>
      </c>
      <c r="Y41" s="2">
        <v>221</v>
      </c>
      <c r="Z41" s="2">
        <v>0</v>
      </c>
      <c r="AA41" s="1">
        <f t="shared" si="33"/>
        <v>6821</v>
      </c>
      <c r="AB41" s="13">
        <f t="shared" si="33"/>
        <v>24111</v>
      </c>
      <c r="AC41" s="14">
        <f t="shared" si="34"/>
        <v>30932</v>
      </c>
      <c r="AE41" s="3" t="s">
        <v>14</v>
      </c>
      <c r="AF41" s="2">
        <f t="shared" si="35"/>
        <v>4347.1778940483973</v>
      </c>
      <c r="AG41" s="2">
        <f t="shared" si="30"/>
        <v>6907.1293938987892</v>
      </c>
      <c r="AH41" s="2">
        <f t="shared" si="30"/>
        <v>5842.9752066115707</v>
      </c>
      <c r="AI41" s="2">
        <f t="shared" si="30"/>
        <v>6450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6299.7658079625307</v>
      </c>
      <c r="AN41" s="2">
        <f t="shared" si="30"/>
        <v>0</v>
      </c>
      <c r="AO41" s="2" t="str">
        <f t="shared" si="30"/>
        <v>N.A.</v>
      </c>
      <c r="AP41" s="15">
        <f t="shared" si="30"/>
        <v>4312.4673801495373</v>
      </c>
      <c r="AQ41" s="13">
        <f t="shared" si="30"/>
        <v>6786.7662062958816</v>
      </c>
      <c r="AR41" s="14">
        <f t="shared" si="30"/>
        <v>6241.1437993016943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44710280</v>
      </c>
      <c r="C43" s="2">
        <v>155969720</v>
      </c>
      <c r="D43" s="2">
        <v>2828000</v>
      </c>
      <c r="E43" s="2">
        <v>3612000</v>
      </c>
      <c r="F43" s="2">
        <v>11276924</v>
      </c>
      <c r="G43" s="2">
        <v>0</v>
      </c>
      <c r="H43" s="2">
        <v>28088042.000000004</v>
      </c>
      <c r="I43" s="2">
        <v>5380000.0000000009</v>
      </c>
      <c r="J43" s="2">
        <v>0</v>
      </c>
      <c r="K43" s="2"/>
      <c r="L43" s="1">
        <f t="shared" ref="L43" si="36">B43+D43+F43+H43+J43</f>
        <v>86903246</v>
      </c>
      <c r="M43" s="13">
        <f t="shared" ref="M43" si="37">C43+E43+G43+I43+K43</f>
        <v>164961720</v>
      </c>
      <c r="N43" s="21">
        <f t="shared" ref="N43" si="38">L43+M43</f>
        <v>251864966</v>
      </c>
      <c r="P43" s="4" t="s">
        <v>16</v>
      </c>
      <c r="Q43" s="2">
        <v>10334</v>
      </c>
      <c r="R43" s="2">
        <v>22610</v>
      </c>
      <c r="S43" s="2">
        <v>484</v>
      </c>
      <c r="T43" s="2">
        <v>560</v>
      </c>
      <c r="U43" s="2">
        <v>1318</v>
      </c>
      <c r="V43" s="2">
        <v>308</v>
      </c>
      <c r="W43" s="2">
        <v>9315</v>
      </c>
      <c r="X43" s="2">
        <v>854</v>
      </c>
      <c r="Y43" s="2">
        <v>1159</v>
      </c>
      <c r="Z43" s="2">
        <v>0</v>
      </c>
      <c r="AA43" s="1">
        <f t="shared" ref="AA43" si="39">Q43+S43+U43+W43+Y43</f>
        <v>22610</v>
      </c>
      <c r="AB43" s="13">
        <f t="shared" ref="AB43" si="40">R43+T43+V43+X43+Z43</f>
        <v>24332</v>
      </c>
      <c r="AC43" s="21">
        <f t="shared" ref="AC43" si="41">AA43+AB43</f>
        <v>46942</v>
      </c>
      <c r="AE43" s="4" t="s">
        <v>16</v>
      </c>
      <c r="AF43" s="2">
        <f t="shared" si="35"/>
        <v>4326.522159860654</v>
      </c>
      <c r="AG43" s="2">
        <f t="shared" si="30"/>
        <v>6898.2627156125609</v>
      </c>
      <c r="AH43" s="2">
        <f t="shared" si="30"/>
        <v>5842.9752066115707</v>
      </c>
      <c r="AI43" s="2">
        <f t="shared" si="30"/>
        <v>6450</v>
      </c>
      <c r="AJ43" s="2">
        <f t="shared" si="30"/>
        <v>8556.0880121396058</v>
      </c>
      <c r="AK43" s="2">
        <f t="shared" si="30"/>
        <v>0</v>
      </c>
      <c r="AL43" s="2">
        <f t="shared" si="30"/>
        <v>3015.3560923242085</v>
      </c>
      <c r="AM43" s="2">
        <f t="shared" si="30"/>
        <v>6299.7658079625307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3843.5756744803184</v>
      </c>
      <c r="AQ43" s="13">
        <f t="shared" ref="AQ43" si="43">IFERROR(M43/AB43, "N.A.")</f>
        <v>6779.6202531645567</v>
      </c>
      <c r="AR43" s="14">
        <f t="shared" ref="AR43" si="44">IFERROR(N43/AC43, "N.A.")</f>
        <v>5365.4502577649009</v>
      </c>
    </row>
    <row r="44" spans="1:44" ht="15" customHeight="1" thickBot="1" x14ac:dyDescent="0.3">
      <c r="A44" s="5" t="s">
        <v>0</v>
      </c>
      <c r="B44" s="42">
        <f>B43+C43</f>
        <v>200680000</v>
      </c>
      <c r="C44" s="43"/>
      <c r="D44" s="42">
        <f>D43+E43</f>
        <v>6440000</v>
      </c>
      <c r="E44" s="43"/>
      <c r="F44" s="42">
        <f>F43+G43</f>
        <v>11276924</v>
      </c>
      <c r="G44" s="43"/>
      <c r="H44" s="42">
        <f>H43+I43</f>
        <v>33468042.000000004</v>
      </c>
      <c r="I44" s="43"/>
      <c r="J44" s="42">
        <f>J43+K43</f>
        <v>0</v>
      </c>
      <c r="K44" s="43"/>
      <c r="L44" s="42">
        <f>L43+M43</f>
        <v>251864966</v>
      </c>
      <c r="M44" s="46"/>
      <c r="N44" s="22">
        <f>B44+D44+F44+H44+J44</f>
        <v>251864966</v>
      </c>
      <c r="P44" s="5" t="s">
        <v>0</v>
      </c>
      <c r="Q44" s="42">
        <f>Q43+R43</f>
        <v>32944</v>
      </c>
      <c r="R44" s="43"/>
      <c r="S44" s="42">
        <f>S43+T43</f>
        <v>1044</v>
      </c>
      <c r="T44" s="43"/>
      <c r="U44" s="42">
        <f>U43+V43</f>
        <v>1626</v>
      </c>
      <c r="V44" s="43"/>
      <c r="W44" s="42">
        <f>W43+X43</f>
        <v>10169</v>
      </c>
      <c r="X44" s="43"/>
      <c r="Y44" s="42">
        <f>Y43+Z43</f>
        <v>1159</v>
      </c>
      <c r="Z44" s="43"/>
      <c r="AA44" s="42">
        <f>AA43+AB43</f>
        <v>46942</v>
      </c>
      <c r="AB44" s="46"/>
      <c r="AC44" s="22">
        <f>Q44+S44+U44+W44+Y44</f>
        <v>46942</v>
      </c>
      <c r="AE44" s="5" t="s">
        <v>0</v>
      </c>
      <c r="AF44" s="44">
        <f>IFERROR(B44/Q44,"N.A.")</f>
        <v>6091.5492957746483</v>
      </c>
      <c r="AG44" s="45"/>
      <c r="AH44" s="44">
        <f>IFERROR(D44/S44,"N.A.")</f>
        <v>6168.5823754789271</v>
      </c>
      <c r="AI44" s="45"/>
      <c r="AJ44" s="44">
        <f>IFERROR(F44/U44,"N.A.")</f>
        <v>6935.3776137761379</v>
      </c>
      <c r="AK44" s="45"/>
      <c r="AL44" s="44">
        <f>IFERROR(H44/W44,"N.A.")</f>
        <v>3291.1832038548532</v>
      </c>
      <c r="AM44" s="45"/>
      <c r="AN44" s="44">
        <f>IFERROR(J44/Y44,"N.A.")</f>
        <v>0</v>
      </c>
      <c r="AO44" s="45"/>
      <c r="AP44" s="44">
        <f>IFERROR(L44/AA44,"N.A.")</f>
        <v>5365.4502577649009</v>
      </c>
      <c r="AQ44" s="45"/>
      <c r="AR44" s="16">
        <f>IFERROR(N44/AC44, "N.A.")</f>
        <v>5365.4502577649009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13426500</v>
      </c>
      <c r="C15" s="2"/>
      <c r="D15" s="2"/>
      <c r="E15" s="2"/>
      <c r="F15" s="2">
        <v>0</v>
      </c>
      <c r="G15" s="2"/>
      <c r="H15" s="2">
        <v>2734800</v>
      </c>
      <c r="I15" s="2"/>
      <c r="J15" s="2">
        <v>0</v>
      </c>
      <c r="K15" s="2"/>
      <c r="L15" s="1">
        <f>B15+D15+F15+H15+J15</f>
        <v>16161300</v>
      </c>
      <c r="M15" s="13">
        <f>C15+E15+G15+I15+K15</f>
        <v>0</v>
      </c>
      <c r="N15" s="14">
        <f>L15+M15</f>
        <v>16161300</v>
      </c>
      <c r="P15" s="3" t="s">
        <v>12</v>
      </c>
      <c r="Q15" s="2">
        <v>437</v>
      </c>
      <c r="R15" s="2">
        <v>0</v>
      </c>
      <c r="S15" s="2">
        <v>0</v>
      </c>
      <c r="T15" s="2">
        <v>0</v>
      </c>
      <c r="U15" s="2">
        <v>159</v>
      </c>
      <c r="V15" s="2">
        <v>0</v>
      </c>
      <c r="W15" s="2">
        <v>477</v>
      </c>
      <c r="X15" s="2">
        <v>0</v>
      </c>
      <c r="Y15" s="2">
        <v>159</v>
      </c>
      <c r="Z15" s="2">
        <v>0</v>
      </c>
      <c r="AA15" s="1">
        <f>Q15+S15+U15+W15+Y15</f>
        <v>1232</v>
      </c>
      <c r="AB15" s="13">
        <f>R15+T15+V15+X15+Z15</f>
        <v>0</v>
      </c>
      <c r="AC15" s="14">
        <f>AA15+AB15</f>
        <v>1232</v>
      </c>
      <c r="AE15" s="3" t="s">
        <v>12</v>
      </c>
      <c r="AF15" s="2">
        <f>IFERROR(B15/Q15, "N.A.")</f>
        <v>30724.256292906179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5733.333333333333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13117.938311688311</v>
      </c>
      <c r="AQ15" s="13" t="str">
        <f t="shared" si="0"/>
        <v>N.A.</v>
      </c>
      <c r="AR15" s="14">
        <f t="shared" si="0"/>
        <v>13117.938311688311</v>
      </c>
    </row>
    <row r="16" spans="1:44" ht="15" customHeight="1" thickBot="1" x14ac:dyDescent="0.3">
      <c r="A16" s="3" t="s">
        <v>13</v>
      </c>
      <c r="B16" s="2">
        <v>1504140</v>
      </c>
      <c r="C16" s="2">
        <v>2946800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1504140</v>
      </c>
      <c r="M16" s="13">
        <f t="shared" si="1"/>
        <v>2946800</v>
      </c>
      <c r="N16" s="14">
        <f t="shared" ref="N16:N18" si="2">L16+M16</f>
        <v>4450940</v>
      </c>
      <c r="P16" s="3" t="s">
        <v>13</v>
      </c>
      <c r="Q16" s="2">
        <v>318</v>
      </c>
      <c r="R16" s="2">
        <v>556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318</v>
      </c>
      <c r="AB16" s="13">
        <f t="shared" si="3"/>
        <v>556</v>
      </c>
      <c r="AC16" s="14">
        <f t="shared" ref="AC16:AC18" si="4">AA16+AB16</f>
        <v>874</v>
      </c>
      <c r="AE16" s="3" t="s">
        <v>13</v>
      </c>
      <c r="AF16" s="2">
        <f t="shared" ref="AF16:AF19" si="5">IFERROR(B16/Q16, "N.A.")</f>
        <v>4730</v>
      </c>
      <c r="AG16" s="2">
        <f t="shared" si="0"/>
        <v>5300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4730</v>
      </c>
      <c r="AQ16" s="13">
        <f t="shared" si="0"/>
        <v>5300</v>
      </c>
      <c r="AR16" s="14">
        <f t="shared" si="0"/>
        <v>5092.608695652174</v>
      </c>
    </row>
    <row r="17" spans="1:44" ht="15" customHeight="1" thickBot="1" x14ac:dyDescent="0.3">
      <c r="A17" s="3" t="s">
        <v>14</v>
      </c>
      <c r="B17" s="2">
        <v>2338140</v>
      </c>
      <c r="C17" s="2">
        <v>35292799.999999993</v>
      </c>
      <c r="D17" s="2">
        <v>0</v>
      </c>
      <c r="E17" s="2"/>
      <c r="F17" s="2"/>
      <c r="G17" s="2"/>
      <c r="H17" s="2"/>
      <c r="I17" s="2">
        <v>2547180</v>
      </c>
      <c r="J17" s="2"/>
      <c r="K17" s="2"/>
      <c r="L17" s="1">
        <f t="shared" si="1"/>
        <v>2338140</v>
      </c>
      <c r="M17" s="13">
        <f t="shared" si="1"/>
        <v>37839979.999999993</v>
      </c>
      <c r="N17" s="14">
        <f t="shared" si="2"/>
        <v>40178119.999999993</v>
      </c>
      <c r="P17" s="3" t="s">
        <v>14</v>
      </c>
      <c r="Q17" s="2">
        <v>775</v>
      </c>
      <c r="R17" s="2">
        <v>5404</v>
      </c>
      <c r="S17" s="2">
        <v>159</v>
      </c>
      <c r="T17" s="2">
        <v>0</v>
      </c>
      <c r="U17" s="2">
        <v>0</v>
      </c>
      <c r="V17" s="2">
        <v>0</v>
      </c>
      <c r="W17" s="2">
        <v>0</v>
      </c>
      <c r="X17" s="2">
        <v>318</v>
      </c>
      <c r="Y17" s="2">
        <v>0</v>
      </c>
      <c r="Z17" s="2">
        <v>0</v>
      </c>
      <c r="AA17" s="1">
        <f t="shared" si="3"/>
        <v>934</v>
      </c>
      <c r="AB17" s="13">
        <f t="shared" si="3"/>
        <v>5722</v>
      </c>
      <c r="AC17" s="14">
        <f t="shared" si="4"/>
        <v>6656</v>
      </c>
      <c r="AE17" s="3" t="s">
        <v>14</v>
      </c>
      <c r="AF17" s="2">
        <f t="shared" si="5"/>
        <v>3016.9548387096775</v>
      </c>
      <c r="AG17" s="2">
        <f t="shared" si="0"/>
        <v>6530.8660251665415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8010</v>
      </c>
      <c r="AN17" s="2" t="str">
        <f t="shared" si="0"/>
        <v>N.A.</v>
      </c>
      <c r="AO17" s="2" t="str">
        <f t="shared" si="0"/>
        <v>N.A.</v>
      </c>
      <c r="AP17" s="15">
        <f t="shared" si="0"/>
        <v>2503.3618843683084</v>
      </c>
      <c r="AQ17" s="13">
        <f t="shared" si="0"/>
        <v>6613.0688570429911</v>
      </c>
      <c r="AR17" s="14">
        <f t="shared" si="0"/>
        <v>6036.3762019230762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17268780</v>
      </c>
      <c r="C19" s="2">
        <v>38239600</v>
      </c>
      <c r="D19" s="2">
        <v>0</v>
      </c>
      <c r="E19" s="2"/>
      <c r="F19" s="2">
        <v>0</v>
      </c>
      <c r="G19" s="2"/>
      <c r="H19" s="2">
        <v>2734800</v>
      </c>
      <c r="I19" s="2">
        <v>2547180</v>
      </c>
      <c r="J19" s="2">
        <v>0</v>
      </c>
      <c r="K19" s="2"/>
      <c r="L19" s="1">
        <f t="shared" ref="L19" si="6">B19+D19+F19+H19+J19</f>
        <v>20003580</v>
      </c>
      <c r="M19" s="13">
        <f t="shared" ref="M19" si="7">C19+E19+G19+I19+K19</f>
        <v>40786780</v>
      </c>
      <c r="N19" s="21">
        <f t="shared" ref="N19" si="8">L19+M19</f>
        <v>60790360</v>
      </c>
      <c r="P19" s="4" t="s">
        <v>16</v>
      </c>
      <c r="Q19" s="2">
        <v>1530</v>
      </c>
      <c r="R19" s="2">
        <v>5960</v>
      </c>
      <c r="S19" s="2">
        <v>159</v>
      </c>
      <c r="T19" s="2">
        <v>0</v>
      </c>
      <c r="U19" s="2">
        <v>159</v>
      </c>
      <c r="V19" s="2">
        <v>0</v>
      </c>
      <c r="W19" s="2">
        <v>477</v>
      </c>
      <c r="X19" s="2">
        <v>318</v>
      </c>
      <c r="Y19" s="2">
        <v>159</v>
      </c>
      <c r="Z19" s="2">
        <v>0</v>
      </c>
      <c r="AA19" s="1">
        <f t="shared" ref="AA19" si="9">Q19+S19+U19+W19+Y19</f>
        <v>2484</v>
      </c>
      <c r="AB19" s="13">
        <f t="shared" ref="AB19" si="10">R19+T19+V19+X19+Z19</f>
        <v>6278</v>
      </c>
      <c r="AC19" s="14">
        <f t="shared" ref="AC19" si="11">AA19+AB19</f>
        <v>8762</v>
      </c>
      <c r="AE19" s="4" t="s">
        <v>16</v>
      </c>
      <c r="AF19" s="2">
        <f t="shared" si="5"/>
        <v>11286.784313725489</v>
      </c>
      <c r="AG19" s="2">
        <f t="shared" si="0"/>
        <v>6416.040268456376</v>
      </c>
      <c r="AH19" s="2">
        <f t="shared" si="0"/>
        <v>0</v>
      </c>
      <c r="AI19" s="2" t="str">
        <f t="shared" si="0"/>
        <v>N.A.</v>
      </c>
      <c r="AJ19" s="2">
        <f t="shared" si="0"/>
        <v>0</v>
      </c>
      <c r="AK19" s="2" t="str">
        <f t="shared" si="0"/>
        <v>N.A.</v>
      </c>
      <c r="AL19" s="2">
        <f t="shared" si="0"/>
        <v>5733.333333333333</v>
      </c>
      <c r="AM19" s="2">
        <f t="shared" si="0"/>
        <v>8010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8052.971014492754</v>
      </c>
      <c r="AQ19" s="13">
        <f t="shared" ref="AQ19" si="13">IFERROR(M19/AB19, "N.A.")</f>
        <v>6496.7792290538391</v>
      </c>
      <c r="AR19" s="14">
        <f t="shared" ref="AR19" si="14">IFERROR(N19/AC19, "N.A.")</f>
        <v>6937.954804839078</v>
      </c>
    </row>
    <row r="20" spans="1:44" ht="15" customHeight="1" thickBot="1" x14ac:dyDescent="0.3">
      <c r="A20" s="5" t="s">
        <v>0</v>
      </c>
      <c r="B20" s="42">
        <f>B19+C19</f>
        <v>55508380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5281980</v>
      </c>
      <c r="I20" s="43"/>
      <c r="J20" s="42">
        <f>J19+K19</f>
        <v>0</v>
      </c>
      <c r="K20" s="43"/>
      <c r="L20" s="42">
        <f>L19+M19</f>
        <v>60790360</v>
      </c>
      <c r="M20" s="46"/>
      <c r="N20" s="22">
        <f>B20+D20+F20+H20+J20</f>
        <v>60790360</v>
      </c>
      <c r="P20" s="5" t="s">
        <v>0</v>
      </c>
      <c r="Q20" s="42">
        <f>Q19+R19</f>
        <v>7490</v>
      </c>
      <c r="R20" s="43"/>
      <c r="S20" s="42">
        <f>S19+T19</f>
        <v>159</v>
      </c>
      <c r="T20" s="43"/>
      <c r="U20" s="42">
        <f>U19+V19</f>
        <v>159</v>
      </c>
      <c r="V20" s="43"/>
      <c r="W20" s="42">
        <f>W19+X19</f>
        <v>795</v>
      </c>
      <c r="X20" s="43"/>
      <c r="Y20" s="42">
        <f>Y19+Z19</f>
        <v>159</v>
      </c>
      <c r="Z20" s="43"/>
      <c r="AA20" s="42">
        <f>AA19+AB19</f>
        <v>8762</v>
      </c>
      <c r="AB20" s="43"/>
      <c r="AC20" s="23">
        <f>Q20+S20+U20+W20+Y20</f>
        <v>8762</v>
      </c>
      <c r="AE20" s="5" t="s">
        <v>0</v>
      </c>
      <c r="AF20" s="44">
        <f>IFERROR(B20/Q20,"N.A.")</f>
        <v>7410.9986648865151</v>
      </c>
      <c r="AG20" s="45"/>
      <c r="AH20" s="44">
        <f>IFERROR(D20/S20,"N.A.")</f>
        <v>0</v>
      </c>
      <c r="AI20" s="45"/>
      <c r="AJ20" s="44">
        <f>IFERROR(F20/U20,"N.A.")</f>
        <v>0</v>
      </c>
      <c r="AK20" s="45"/>
      <c r="AL20" s="44">
        <f>IFERROR(H20/W20,"N.A.")</f>
        <v>6644</v>
      </c>
      <c r="AM20" s="45"/>
      <c r="AN20" s="44">
        <f>IFERROR(J20/Y20,"N.A.")</f>
        <v>0</v>
      </c>
      <c r="AO20" s="45"/>
      <c r="AP20" s="44">
        <f>IFERROR(L20/AA20,"N.A.")</f>
        <v>6937.954804839078</v>
      </c>
      <c r="AQ20" s="45"/>
      <c r="AR20" s="16">
        <f>IFERROR(N20/AC20, "N.A.")</f>
        <v>6937.954804839078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8978500</v>
      </c>
      <c r="C27" s="2"/>
      <c r="D27" s="2"/>
      <c r="E27" s="2"/>
      <c r="F27" s="2">
        <v>0</v>
      </c>
      <c r="G27" s="2"/>
      <c r="H27" s="2">
        <v>2734800</v>
      </c>
      <c r="I27" s="2"/>
      <c r="J27" s="2"/>
      <c r="K27" s="2"/>
      <c r="L27" s="1">
        <f>B27+D27+F27+H27+J27</f>
        <v>11713300</v>
      </c>
      <c r="M27" s="13">
        <f>C27+E27+G27+I27+K27</f>
        <v>0</v>
      </c>
      <c r="N27" s="14">
        <f>L27+M27</f>
        <v>11713300</v>
      </c>
      <c r="P27" s="3" t="s">
        <v>12</v>
      </c>
      <c r="Q27" s="2">
        <v>298</v>
      </c>
      <c r="R27" s="2">
        <v>0</v>
      </c>
      <c r="S27" s="2">
        <v>0</v>
      </c>
      <c r="T27" s="2">
        <v>0</v>
      </c>
      <c r="U27" s="2">
        <v>159</v>
      </c>
      <c r="V27" s="2">
        <v>0</v>
      </c>
      <c r="W27" s="2">
        <v>477</v>
      </c>
      <c r="X27" s="2">
        <v>0</v>
      </c>
      <c r="Y27" s="2">
        <v>0</v>
      </c>
      <c r="Z27" s="2">
        <v>0</v>
      </c>
      <c r="AA27" s="1">
        <f>Q27+S27+U27+W27+Y27</f>
        <v>934</v>
      </c>
      <c r="AB27" s="13">
        <f>R27+T27+V27+X27+Z27</f>
        <v>0</v>
      </c>
      <c r="AC27" s="14">
        <f>AA27+AB27</f>
        <v>934</v>
      </c>
      <c r="AE27" s="3" t="s">
        <v>12</v>
      </c>
      <c r="AF27" s="2">
        <f>IFERROR(B27/Q27, "N.A.")</f>
        <v>30129.194630872484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5733.333333333333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12541.00642398287</v>
      </c>
      <c r="AQ27" s="13" t="str">
        <f t="shared" si="15"/>
        <v>N.A.</v>
      </c>
      <c r="AR27" s="14">
        <f t="shared" si="15"/>
        <v>12541.00642398287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2338140</v>
      </c>
      <c r="C29" s="2">
        <v>23731800</v>
      </c>
      <c r="D29" s="2">
        <v>0</v>
      </c>
      <c r="E29" s="2"/>
      <c r="F29" s="2"/>
      <c r="G29" s="2"/>
      <c r="H29" s="2"/>
      <c r="I29" s="2">
        <v>2547180</v>
      </c>
      <c r="J29" s="2"/>
      <c r="K29" s="2"/>
      <c r="L29" s="1">
        <f t="shared" si="16"/>
        <v>2338140</v>
      </c>
      <c r="M29" s="13">
        <f t="shared" si="16"/>
        <v>26278980</v>
      </c>
      <c r="N29" s="14">
        <f t="shared" si="17"/>
        <v>28617120</v>
      </c>
      <c r="P29" s="3" t="s">
        <v>14</v>
      </c>
      <c r="Q29" s="2">
        <v>775</v>
      </c>
      <c r="R29" s="2">
        <v>3477</v>
      </c>
      <c r="S29" s="2">
        <v>159</v>
      </c>
      <c r="T29" s="2">
        <v>0</v>
      </c>
      <c r="U29" s="2">
        <v>0</v>
      </c>
      <c r="V29" s="2">
        <v>0</v>
      </c>
      <c r="W29" s="2">
        <v>0</v>
      </c>
      <c r="X29" s="2">
        <v>318</v>
      </c>
      <c r="Y29" s="2">
        <v>0</v>
      </c>
      <c r="Z29" s="2">
        <v>0</v>
      </c>
      <c r="AA29" s="1">
        <f t="shared" si="18"/>
        <v>934</v>
      </c>
      <c r="AB29" s="13">
        <f t="shared" si="18"/>
        <v>3795</v>
      </c>
      <c r="AC29" s="14">
        <f t="shared" si="19"/>
        <v>4729</v>
      </c>
      <c r="AE29" s="3" t="s">
        <v>14</v>
      </c>
      <c r="AF29" s="2">
        <f t="shared" si="20"/>
        <v>3016.9548387096775</v>
      </c>
      <c r="AG29" s="2">
        <f t="shared" si="15"/>
        <v>6825.3666954270921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8010</v>
      </c>
      <c r="AN29" s="2" t="str">
        <f t="shared" si="15"/>
        <v>N.A.</v>
      </c>
      <c r="AO29" s="2" t="str">
        <f t="shared" si="15"/>
        <v>N.A.</v>
      </c>
      <c r="AP29" s="15">
        <f t="shared" si="15"/>
        <v>2503.3618843683084</v>
      </c>
      <c r="AQ29" s="13">
        <f t="shared" si="15"/>
        <v>6924.632411067194</v>
      </c>
      <c r="AR29" s="14">
        <f t="shared" si="15"/>
        <v>6051.4104461831257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11316640</v>
      </c>
      <c r="C31" s="2">
        <v>23731800</v>
      </c>
      <c r="D31" s="2">
        <v>0</v>
      </c>
      <c r="E31" s="2"/>
      <c r="F31" s="2">
        <v>0</v>
      </c>
      <c r="G31" s="2"/>
      <c r="H31" s="2">
        <v>2734800</v>
      </c>
      <c r="I31" s="2">
        <v>2547180</v>
      </c>
      <c r="J31" s="2"/>
      <c r="K31" s="2"/>
      <c r="L31" s="1">
        <f t="shared" ref="L31" si="21">B31+D31+F31+H31+J31</f>
        <v>14051440</v>
      </c>
      <c r="M31" s="13">
        <f t="shared" ref="M31" si="22">C31+E31+G31+I31+K31</f>
        <v>26278980</v>
      </c>
      <c r="N31" s="21">
        <f t="shared" ref="N31" si="23">L31+M31</f>
        <v>40330420</v>
      </c>
      <c r="P31" s="4" t="s">
        <v>16</v>
      </c>
      <c r="Q31" s="2">
        <v>1073</v>
      </c>
      <c r="R31" s="2">
        <v>3477</v>
      </c>
      <c r="S31" s="2">
        <v>159</v>
      </c>
      <c r="T31" s="2">
        <v>0</v>
      </c>
      <c r="U31" s="2">
        <v>159</v>
      </c>
      <c r="V31" s="2">
        <v>0</v>
      </c>
      <c r="W31" s="2">
        <v>477</v>
      </c>
      <c r="X31" s="2">
        <v>318</v>
      </c>
      <c r="Y31" s="2">
        <v>0</v>
      </c>
      <c r="Z31" s="2">
        <v>0</v>
      </c>
      <c r="AA31" s="1">
        <f t="shared" ref="AA31" si="24">Q31+S31+U31+W31+Y31</f>
        <v>1868</v>
      </c>
      <c r="AB31" s="13">
        <f t="shared" ref="AB31" si="25">R31+T31+V31+X31+Z31</f>
        <v>3795</v>
      </c>
      <c r="AC31" s="14">
        <f t="shared" ref="AC31" si="26">AA31+AB31</f>
        <v>5663</v>
      </c>
      <c r="AE31" s="4" t="s">
        <v>16</v>
      </c>
      <c r="AF31" s="2">
        <f t="shared" si="20"/>
        <v>10546.72879776328</v>
      </c>
      <c r="AG31" s="2">
        <f t="shared" si="15"/>
        <v>6825.3666954270921</v>
      </c>
      <c r="AH31" s="2">
        <f t="shared" si="15"/>
        <v>0</v>
      </c>
      <c r="AI31" s="2" t="str">
        <f t="shared" si="15"/>
        <v>N.A.</v>
      </c>
      <c r="AJ31" s="2">
        <f t="shared" si="15"/>
        <v>0</v>
      </c>
      <c r="AK31" s="2" t="str">
        <f t="shared" si="15"/>
        <v>N.A.</v>
      </c>
      <c r="AL31" s="2">
        <f t="shared" si="15"/>
        <v>5733.333333333333</v>
      </c>
      <c r="AM31" s="2">
        <f t="shared" si="15"/>
        <v>8010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7522.1841541755884</v>
      </c>
      <c r="AQ31" s="13">
        <f t="shared" ref="AQ31" si="28">IFERROR(M31/AB31, "N.A.")</f>
        <v>6924.632411067194</v>
      </c>
      <c r="AR31" s="14">
        <f t="shared" ref="AR31" si="29">IFERROR(N31/AC31, "N.A.")</f>
        <v>7121.7411266113368</v>
      </c>
    </row>
    <row r="32" spans="1:44" ht="15" customHeight="1" thickBot="1" x14ac:dyDescent="0.3">
      <c r="A32" s="5" t="s">
        <v>0</v>
      </c>
      <c r="B32" s="42">
        <f>B31+C31</f>
        <v>35048440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5281980</v>
      </c>
      <c r="I32" s="43"/>
      <c r="J32" s="42">
        <f>J31+K31</f>
        <v>0</v>
      </c>
      <c r="K32" s="43"/>
      <c r="L32" s="42">
        <f>L31+M31</f>
        <v>40330420</v>
      </c>
      <c r="M32" s="46"/>
      <c r="N32" s="22">
        <f>B32+D32+F32+H32+J32</f>
        <v>40330420</v>
      </c>
      <c r="P32" s="5" t="s">
        <v>0</v>
      </c>
      <c r="Q32" s="42">
        <f>Q31+R31</f>
        <v>4550</v>
      </c>
      <c r="R32" s="43"/>
      <c r="S32" s="42">
        <f>S31+T31</f>
        <v>159</v>
      </c>
      <c r="T32" s="43"/>
      <c r="U32" s="42">
        <f>U31+V31</f>
        <v>159</v>
      </c>
      <c r="V32" s="43"/>
      <c r="W32" s="42">
        <f>W31+X31</f>
        <v>795</v>
      </c>
      <c r="X32" s="43"/>
      <c r="Y32" s="42">
        <f>Y31+Z31</f>
        <v>0</v>
      </c>
      <c r="Z32" s="43"/>
      <c r="AA32" s="42">
        <f>AA31+AB31</f>
        <v>5663</v>
      </c>
      <c r="AB32" s="43"/>
      <c r="AC32" s="23">
        <f>Q32+S32+U32+W32+Y32</f>
        <v>5663</v>
      </c>
      <c r="AE32" s="5" t="s">
        <v>0</v>
      </c>
      <c r="AF32" s="44">
        <f>IFERROR(B32/Q32,"N.A.")</f>
        <v>7702.9538461538459</v>
      </c>
      <c r="AG32" s="45"/>
      <c r="AH32" s="44">
        <f>IFERROR(D32/S32,"N.A.")</f>
        <v>0</v>
      </c>
      <c r="AI32" s="45"/>
      <c r="AJ32" s="44">
        <f>IFERROR(F32/U32,"N.A.")</f>
        <v>0</v>
      </c>
      <c r="AK32" s="45"/>
      <c r="AL32" s="44">
        <f>IFERROR(H32/W32,"N.A.")</f>
        <v>6644</v>
      </c>
      <c r="AM32" s="45"/>
      <c r="AN32" s="44" t="str">
        <f>IFERROR(J32/Y32,"N.A.")</f>
        <v>N.A.</v>
      </c>
      <c r="AO32" s="45"/>
      <c r="AP32" s="44">
        <f>IFERROR(L32/AA32,"N.A.")</f>
        <v>7121.7411266113368</v>
      </c>
      <c r="AQ32" s="45"/>
      <c r="AR32" s="16">
        <f>IFERROR(N32/AC32, "N.A.")</f>
        <v>7121.7411266113368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4448000</v>
      </c>
      <c r="C39" s="2"/>
      <c r="D39" s="2"/>
      <c r="E39" s="2"/>
      <c r="F39" s="2"/>
      <c r="G39" s="2"/>
      <c r="H39" s="2"/>
      <c r="I39" s="2"/>
      <c r="J39" s="2">
        <v>0</v>
      </c>
      <c r="K39" s="2"/>
      <c r="L39" s="1">
        <f>B39+D39+F39+H39+J39</f>
        <v>4448000</v>
      </c>
      <c r="M39" s="13">
        <f>C39+E39+G39+I39+K39</f>
        <v>0</v>
      </c>
      <c r="N39" s="14">
        <f>L39+M39</f>
        <v>4448000</v>
      </c>
      <c r="P39" s="3" t="s">
        <v>12</v>
      </c>
      <c r="Q39" s="2">
        <v>139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159</v>
      </c>
      <c r="Z39" s="2">
        <v>0</v>
      </c>
      <c r="AA39" s="1">
        <f>Q39+S39+U39+W39+Y39</f>
        <v>298</v>
      </c>
      <c r="AB39" s="13">
        <f>R39+T39+V39+X39+Z39</f>
        <v>0</v>
      </c>
      <c r="AC39" s="14">
        <f>AA39+AB39</f>
        <v>298</v>
      </c>
      <c r="AE39" s="3" t="s">
        <v>12</v>
      </c>
      <c r="AF39" s="2">
        <f>IFERROR(B39/Q39, "N.A.")</f>
        <v>32000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14926.174496644295</v>
      </c>
      <c r="AQ39" s="13" t="str">
        <f t="shared" si="30"/>
        <v>N.A.</v>
      </c>
      <c r="AR39" s="14">
        <f t="shared" si="30"/>
        <v>14926.174496644295</v>
      </c>
    </row>
    <row r="40" spans="1:44" ht="15" customHeight="1" thickBot="1" x14ac:dyDescent="0.3">
      <c r="A40" s="3" t="s">
        <v>13</v>
      </c>
      <c r="B40" s="2">
        <v>1504140</v>
      </c>
      <c r="C40" s="2">
        <v>2946800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1504140</v>
      </c>
      <c r="M40" s="13">
        <f t="shared" si="31"/>
        <v>2946800</v>
      </c>
      <c r="N40" s="14">
        <f t="shared" ref="N40:N42" si="32">L40+M40</f>
        <v>4450940</v>
      </c>
      <c r="P40" s="3" t="s">
        <v>13</v>
      </c>
      <c r="Q40" s="2">
        <v>318</v>
      </c>
      <c r="R40" s="2">
        <v>556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318</v>
      </c>
      <c r="AB40" s="13">
        <f t="shared" si="33"/>
        <v>556</v>
      </c>
      <c r="AC40" s="14">
        <f t="shared" ref="AC40:AC42" si="34">AA40+AB40</f>
        <v>874</v>
      </c>
      <c r="AE40" s="3" t="s">
        <v>13</v>
      </c>
      <c r="AF40" s="2">
        <f t="shared" ref="AF40:AF43" si="35">IFERROR(B40/Q40, "N.A.")</f>
        <v>4730</v>
      </c>
      <c r="AG40" s="2">
        <f t="shared" si="30"/>
        <v>5300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4730</v>
      </c>
      <c r="AQ40" s="13">
        <f t="shared" si="30"/>
        <v>5300</v>
      </c>
      <c r="AR40" s="14">
        <f t="shared" si="30"/>
        <v>5092.608695652174</v>
      </c>
    </row>
    <row r="41" spans="1:44" ht="15" customHeight="1" thickBot="1" x14ac:dyDescent="0.3">
      <c r="A41" s="3" t="s">
        <v>14</v>
      </c>
      <c r="B41" s="2"/>
      <c r="C41" s="2">
        <v>11560999.999999998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11560999.999999998</v>
      </c>
      <c r="N41" s="14">
        <f t="shared" si="32"/>
        <v>11560999.999999998</v>
      </c>
      <c r="P41" s="3" t="s">
        <v>14</v>
      </c>
      <c r="Q41" s="2">
        <v>0</v>
      </c>
      <c r="R41" s="2">
        <v>1927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1927</v>
      </c>
      <c r="AC41" s="14">
        <f t="shared" si="34"/>
        <v>1927</v>
      </c>
      <c r="AE41" s="3" t="s">
        <v>14</v>
      </c>
      <c r="AF41" s="2" t="str">
        <f t="shared" si="35"/>
        <v>N.A.</v>
      </c>
      <c r="AG41" s="2">
        <f t="shared" si="30"/>
        <v>5999.4810586403728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5999.4810586403728</v>
      </c>
      <c r="AR41" s="14">
        <f t="shared" si="30"/>
        <v>5999.4810586403728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5952140</v>
      </c>
      <c r="C43" s="2">
        <v>14507800.000000002</v>
      </c>
      <c r="D43" s="2"/>
      <c r="E43" s="2"/>
      <c r="F43" s="2"/>
      <c r="G43" s="2"/>
      <c r="H43" s="2"/>
      <c r="I43" s="2"/>
      <c r="J43" s="2">
        <v>0</v>
      </c>
      <c r="K43" s="2"/>
      <c r="L43" s="1">
        <f t="shared" ref="L43" si="36">B43+D43+F43+H43+J43</f>
        <v>5952140</v>
      </c>
      <c r="M43" s="13">
        <f t="shared" ref="M43" si="37">C43+E43+G43+I43+K43</f>
        <v>14507800.000000002</v>
      </c>
      <c r="N43" s="21">
        <f t="shared" ref="N43" si="38">L43+M43</f>
        <v>20459940</v>
      </c>
      <c r="P43" s="4" t="s">
        <v>16</v>
      </c>
      <c r="Q43" s="2">
        <v>457</v>
      </c>
      <c r="R43" s="2">
        <v>2483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159</v>
      </c>
      <c r="Z43" s="2">
        <v>0</v>
      </c>
      <c r="AA43" s="1">
        <f t="shared" ref="AA43" si="39">Q43+S43+U43+W43+Y43</f>
        <v>616</v>
      </c>
      <c r="AB43" s="13">
        <f t="shared" ref="AB43" si="40">R43+T43+V43+X43+Z43</f>
        <v>2483</v>
      </c>
      <c r="AC43" s="21">
        <f t="shared" ref="AC43" si="41">AA43+AB43</f>
        <v>3099</v>
      </c>
      <c r="AE43" s="4" t="s">
        <v>16</v>
      </c>
      <c r="AF43" s="2">
        <f t="shared" si="35"/>
        <v>13024.376367614879</v>
      </c>
      <c r="AG43" s="2">
        <f t="shared" si="30"/>
        <v>5842.8513894482485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9662.5649350649346</v>
      </c>
      <c r="AQ43" s="13">
        <f t="shared" ref="AQ43" si="43">IFERROR(M43/AB43, "N.A.")</f>
        <v>5842.8513894482485</v>
      </c>
      <c r="AR43" s="14">
        <f t="shared" ref="AR43" si="44">IFERROR(N43/AC43, "N.A.")</f>
        <v>6602.110358180058</v>
      </c>
    </row>
    <row r="44" spans="1:44" ht="15" customHeight="1" thickBot="1" x14ac:dyDescent="0.3">
      <c r="A44" s="5" t="s">
        <v>0</v>
      </c>
      <c r="B44" s="42">
        <f>B43+C43</f>
        <v>20459940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20459940</v>
      </c>
      <c r="M44" s="46"/>
      <c r="N44" s="22">
        <f>B44+D44+F44+H44+J44</f>
        <v>20459940</v>
      </c>
      <c r="P44" s="5" t="s">
        <v>0</v>
      </c>
      <c r="Q44" s="42">
        <f>Q43+R43</f>
        <v>2940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159</v>
      </c>
      <c r="Z44" s="43"/>
      <c r="AA44" s="42">
        <f>AA43+AB43</f>
        <v>3099</v>
      </c>
      <c r="AB44" s="46"/>
      <c r="AC44" s="22">
        <f>Q44+S44+U44+W44+Y44</f>
        <v>3099</v>
      </c>
      <c r="AE44" s="5" t="s">
        <v>0</v>
      </c>
      <c r="AF44" s="44">
        <f>IFERROR(B44/Q44,"N.A.")</f>
        <v>6959.1632653061224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>
        <f>IFERROR(J44/Y44,"N.A.")</f>
        <v>0</v>
      </c>
      <c r="AO44" s="45"/>
      <c r="AP44" s="44">
        <f>IFERROR(L44/AA44,"N.A.")</f>
        <v>6602.110358180058</v>
      </c>
      <c r="AQ44" s="45"/>
      <c r="AR44" s="16">
        <f>IFERROR(N44/AC44, "N.A.")</f>
        <v>6602.110358180058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2021 T4</dc:title>
  <dc:subject>Matriz Hussmanns Quintana Roo, 2021-T4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2025-12-16T14:48:31Z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